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mc:AlternateContent xmlns:mc="http://schemas.openxmlformats.org/markup-compatibility/2006">
    <mc:Choice Requires="x15">
      <x15ac:absPath xmlns:x15ac="http://schemas.microsoft.com/office/spreadsheetml/2010/11/ac" url="C:\Users\CHRISTIANU\Documents\BID_CU\20 CHA\20 EDU\_3 PLATEFORME\d_REFERENTIEL\RT MENFP FINAL 2018 - CU\"/>
    </mc:Choice>
  </mc:AlternateContent>
  <xr:revisionPtr revIDLastSave="0" documentId="13_ncr:1_{2A024063-186E-4878-8696-5220B34E9B94}" xr6:coauthVersionLast="44" xr6:coauthVersionMax="44" xr10:uidLastSave="{00000000-0000-0000-0000-000000000000}"/>
  <bookViews>
    <workbookView xWindow="-120" yWindow="-120" windowWidth="29040" windowHeight="15840" tabRatio="928" firstSheet="1" activeTab="1" xr2:uid="{00000000-000D-0000-FFFF-FFFF00000000}"/>
  </bookViews>
  <sheets>
    <sheet name="GUIDE" sheetId="25" r:id="rId1"/>
    <sheet name="RECAPITULATIF" sheetId="16" r:id="rId2"/>
    <sheet name="1-BA-(9x50)" sheetId="26" r:id="rId3"/>
    <sheet name="2-BA-(6x50)" sheetId="20" r:id="rId4"/>
    <sheet name="3-BA-(4x75)" sheetId="27" r:id="rId5"/>
    <sheet name="4-MC-(3x50)" sheetId="17" r:id="rId6"/>
    <sheet name="5-MC-(2x50)" sheetId="30" r:id="rId7"/>
    <sheet name="6-SAN_1 BLOC FILLES" sheetId="28" r:id="rId8"/>
    <sheet name="7-SAN_1 BLOC GARCONS" sheetId="36" r:id="rId9"/>
    <sheet name="8-CAFETERIA" sheetId="31" r:id="rId10"/>
    <sheet name="09-AM-EXT" sheetId="18" r:id="rId11"/>
  </sheets>
  <externalReferences>
    <externalReference r:id="rId12"/>
  </externalReferences>
  <definedNames>
    <definedName name="_xlnm.Print_Area" localSheetId="10">'09-AM-EXT'!$A$1:$R$135</definedName>
    <definedName name="_xlnm.Print_Area" localSheetId="2">'1-BA-(9x50)'!$A$1:$T$180</definedName>
    <definedName name="_xlnm.Print_Area" localSheetId="3">'2-BA-(6x50)'!$A$1:$T$171</definedName>
    <definedName name="_xlnm.Print_Area" localSheetId="4">'3-BA-(4x75)'!$A$1:$T$175</definedName>
    <definedName name="_xlnm.Print_Area" localSheetId="5">'4-MC-(3x50)'!$A$1:$T$198</definedName>
    <definedName name="_xlnm.Print_Area" localSheetId="6">'5-MC-(2x50)'!$A$1:$T$199</definedName>
    <definedName name="_xlnm.Print_Area" localSheetId="7">'6-SAN_1 BLOC FILLES'!$A$1:$T$235</definedName>
    <definedName name="_xlnm.Print_Area" localSheetId="8">'7-SAN_1 BLOC GARCONS'!$A$1:$T$235</definedName>
    <definedName name="_xlnm.Print_Area" localSheetId="9">'8-CAFETERIA'!$A$1:$T$223</definedName>
    <definedName name="_xlnm.Print_Area" localSheetId="1">RECAPITULATIF!$A$1:$M$71</definedName>
    <definedName name="_xlnm.Print_Titles" localSheetId="10">'09-AM-EXT'!$2:$5</definedName>
    <definedName name="_xlnm.Print_Titles" localSheetId="2">'1-BA-(9x50)'!$2:$5</definedName>
    <definedName name="_xlnm.Print_Titles" localSheetId="3">'2-BA-(6x50)'!$2:$5</definedName>
    <definedName name="_xlnm.Print_Titles" localSheetId="4">'3-BA-(4x75)'!$2:$5</definedName>
    <definedName name="_xlnm.Print_Titles" localSheetId="5">'4-MC-(3x50)'!$2:$5</definedName>
    <definedName name="_xlnm.Print_Titles" localSheetId="6">'5-MC-(2x50)'!$2:$5</definedName>
    <definedName name="_xlnm.Print_Titles" localSheetId="7">'6-SAN_1 BLOC FILLES'!$2:$5</definedName>
    <definedName name="_xlnm.Print_Titles" localSheetId="8">'7-SAN_1 BLOC GARCONS'!$2:$5</definedName>
    <definedName name="_xlnm.Print_Titles" localSheetId="9">'8-CAFETERIA'!$2:$5</definedName>
    <definedName name="_xlnm.Print_Titles" localSheetId="1">RECAPITULATIF!$2:$7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14" i="30" l="1"/>
  <c r="P114" i="30" s="1"/>
  <c r="K82" i="30"/>
  <c r="L82" i="30" s="1"/>
  <c r="K80" i="30"/>
  <c r="L80" i="30" s="1"/>
  <c r="L78" i="30"/>
  <c r="L77" i="30"/>
  <c r="L76" i="30"/>
  <c r="L75" i="30"/>
  <c r="L74" i="30"/>
  <c r="L73" i="30"/>
  <c r="L72" i="30"/>
  <c r="L70" i="30"/>
  <c r="L69" i="30"/>
  <c r="L68" i="30"/>
  <c r="L67" i="30"/>
  <c r="L66" i="30"/>
  <c r="Q63" i="30"/>
  <c r="P63" i="30"/>
  <c r="P113" i="17"/>
  <c r="N113" i="17"/>
  <c r="L113" i="17"/>
  <c r="N114" i="30" l="1"/>
  <c r="R114" i="30"/>
  <c r="S114" i="30" s="1"/>
  <c r="P68" i="30"/>
  <c r="N68" i="30"/>
  <c r="P73" i="30"/>
  <c r="N73" i="30"/>
  <c r="P77" i="30"/>
  <c r="N77" i="30"/>
  <c r="N69" i="30"/>
  <c r="P69" i="30"/>
  <c r="P74" i="30"/>
  <c r="N74" i="30"/>
  <c r="P78" i="30"/>
  <c r="N78" i="30"/>
  <c r="P66" i="30"/>
  <c r="N66" i="30"/>
  <c r="P70" i="30"/>
  <c r="N70" i="30"/>
  <c r="P75" i="30"/>
  <c r="N75" i="30"/>
  <c r="P80" i="30"/>
  <c r="N80" i="30"/>
  <c r="P67" i="30"/>
  <c r="N67" i="30"/>
  <c r="P72" i="30"/>
  <c r="N72" i="30"/>
  <c r="P76" i="30"/>
  <c r="N76" i="30"/>
  <c r="P82" i="30"/>
  <c r="N82" i="30"/>
  <c r="R113" i="17"/>
  <c r="S113" i="17" s="1"/>
  <c r="K74" i="17"/>
  <c r="K75" i="17"/>
  <c r="K76" i="17"/>
  <c r="K77" i="17"/>
  <c r="K78" i="17"/>
  <c r="K79" i="17"/>
  <c r="K73" i="17"/>
  <c r="K68" i="17"/>
  <c r="K69" i="17"/>
  <c r="K70" i="17"/>
  <c r="K71" i="17"/>
  <c r="K67" i="17"/>
  <c r="N63" i="30" l="1"/>
  <c r="R63" i="30" s="1"/>
  <c r="R82" i="30"/>
  <c r="S82" i="30" s="1"/>
  <c r="R72" i="30"/>
  <c r="S72" i="30" s="1"/>
  <c r="R80" i="30"/>
  <c r="S80" i="30" s="1"/>
  <c r="R70" i="30"/>
  <c r="S70" i="30" s="1"/>
  <c r="R78" i="30"/>
  <c r="S78" i="30" s="1"/>
  <c r="R73" i="30"/>
  <c r="S73" i="30" s="1"/>
  <c r="R69" i="30"/>
  <c r="S69" i="30" s="1"/>
  <c r="R76" i="30"/>
  <c r="S76" i="30" s="1"/>
  <c r="R67" i="30"/>
  <c r="S67" i="30" s="1"/>
  <c r="R75" i="30"/>
  <c r="S75" i="30" s="1"/>
  <c r="R66" i="30"/>
  <c r="S66" i="30" s="1"/>
  <c r="R74" i="30"/>
  <c r="S74" i="30" s="1"/>
  <c r="R77" i="30"/>
  <c r="S77" i="30" s="1"/>
  <c r="R68" i="30"/>
  <c r="S68" i="30" s="1"/>
  <c r="L79" i="17"/>
  <c r="P79" i="17" s="1"/>
  <c r="L78" i="17"/>
  <c r="N78" i="17" s="1"/>
  <c r="R78" i="17" s="1"/>
  <c r="S78" i="17" s="1"/>
  <c r="L77" i="17"/>
  <c r="P77" i="17" s="1"/>
  <c r="L76" i="17"/>
  <c r="P76" i="17" s="1"/>
  <c r="L75" i="17"/>
  <c r="N75" i="17" s="1"/>
  <c r="R75" i="17" s="1"/>
  <c r="S75" i="17" s="1"/>
  <c r="L74" i="17"/>
  <c r="N74" i="17" s="1"/>
  <c r="R74" i="17" s="1"/>
  <c r="S74" i="17" s="1"/>
  <c r="L73" i="17"/>
  <c r="N73" i="17" s="1"/>
  <c r="R73" i="17" s="1"/>
  <c r="S73" i="17" s="1"/>
  <c r="L71" i="17"/>
  <c r="N71" i="17" s="1"/>
  <c r="L68" i="17"/>
  <c r="N68" i="17" s="1"/>
  <c r="R68" i="17" s="1"/>
  <c r="S68" i="17" s="1"/>
  <c r="L70" i="17"/>
  <c r="N70" i="17" s="1"/>
  <c r="R70" i="17" s="1"/>
  <c r="S70" i="17" s="1"/>
  <c r="L69" i="17"/>
  <c r="N69" i="17" s="1"/>
  <c r="R69" i="17" s="1"/>
  <c r="S69" i="17" s="1"/>
  <c r="L67" i="17"/>
  <c r="P67" i="17" s="1"/>
  <c r="N67" i="17"/>
  <c r="R67" i="17" s="1"/>
  <c r="S67" i="17" s="1"/>
  <c r="R71" i="17" l="1"/>
  <c r="S71" i="17" s="1"/>
  <c r="S62" i="17" s="1"/>
  <c r="N62" i="17"/>
  <c r="S63" i="30"/>
  <c r="P74" i="17"/>
  <c r="P78" i="17"/>
  <c r="N77" i="17"/>
  <c r="R77" i="17" s="1"/>
  <c r="S77" i="17" s="1"/>
  <c r="N79" i="17"/>
  <c r="R79" i="17" s="1"/>
  <c r="S79" i="17" s="1"/>
  <c r="N76" i="17"/>
  <c r="R76" i="17" s="1"/>
  <c r="S76" i="17" s="1"/>
  <c r="P69" i="17"/>
  <c r="P70" i="17"/>
  <c r="P71" i="17"/>
  <c r="P75" i="17"/>
  <c r="P68" i="17"/>
  <c r="P73" i="17"/>
  <c r="R62" i="27"/>
  <c r="S62" i="27" s="1"/>
  <c r="P62" i="27"/>
  <c r="N62" i="27"/>
  <c r="L62" i="27"/>
  <c r="K59" i="20"/>
  <c r="L59" i="20" s="1"/>
  <c r="K62" i="27"/>
  <c r="R67" i="26"/>
  <c r="S67" i="26" s="1"/>
  <c r="P67" i="26"/>
  <c r="R66" i="26"/>
  <c r="S66" i="26" s="1"/>
  <c r="P66" i="26"/>
  <c r="N67" i="26"/>
  <c r="N66" i="26"/>
  <c r="L67" i="26"/>
  <c r="L66" i="26"/>
  <c r="K67" i="26"/>
  <c r="K66" i="26"/>
  <c r="N59" i="20" l="1"/>
  <c r="R59" i="20" s="1"/>
  <c r="S59" i="20" s="1"/>
  <c r="P59" i="20"/>
  <c r="L49" i="16"/>
  <c r="M49" i="16" s="1"/>
  <c r="L47" i="16"/>
  <c r="M47" i="16" s="1"/>
  <c r="L45" i="16"/>
  <c r="M45" i="16" s="1"/>
  <c r="L43" i="16"/>
  <c r="M43" i="16" s="1"/>
  <c r="L41" i="16"/>
  <c r="M41" i="16" s="1"/>
  <c r="L53" i="16"/>
  <c r="M53" i="16" s="1"/>
  <c r="L52" i="16"/>
  <c r="M52" i="16" s="1"/>
  <c r="M51" i="16" s="1"/>
  <c r="L36" i="16"/>
  <c r="M36" i="16" s="1"/>
  <c r="L39" i="16"/>
  <c r="M39" i="16" s="1"/>
  <c r="L38" i="16"/>
  <c r="M38" i="16" s="1"/>
  <c r="L34" i="16"/>
  <c r="M34" i="16" s="1"/>
  <c r="L32" i="16"/>
  <c r="M32" i="16" s="1"/>
  <c r="M30" i="16" s="1"/>
  <c r="L31" i="16"/>
  <c r="M31" i="16" s="1"/>
  <c r="L27" i="16"/>
  <c r="M27" i="16" s="1"/>
  <c r="L25" i="16"/>
  <c r="M25" i="16" s="1"/>
  <c r="M23" i="16"/>
  <c r="M22" i="16" s="1"/>
  <c r="L23" i="16"/>
  <c r="M14" i="16"/>
  <c r="M15" i="16"/>
  <c r="M17" i="16"/>
  <c r="L17" i="16"/>
  <c r="L15" i="16"/>
  <c r="L14" i="16"/>
  <c r="Q133" i="18"/>
  <c r="P133" i="18"/>
  <c r="Q6" i="18"/>
  <c r="P6" i="18"/>
  <c r="Q7" i="18"/>
  <c r="P7" i="18"/>
  <c r="Q8" i="18"/>
  <c r="P8" i="18"/>
  <c r="Q13" i="18"/>
  <c r="P13" i="18"/>
  <c r="Q20" i="18"/>
  <c r="P20" i="18"/>
  <c r="Q25" i="18"/>
  <c r="P25" i="18"/>
  <c r="Q26" i="18"/>
  <c r="P26" i="18"/>
  <c r="Q39" i="18"/>
  <c r="P39" i="18"/>
  <c r="Q52" i="18"/>
  <c r="P52" i="18"/>
  <c r="Q71" i="18"/>
  <c r="P71" i="18"/>
  <c r="Q78" i="18"/>
  <c r="P78" i="18"/>
  <c r="Q79" i="18"/>
  <c r="P79" i="18"/>
  <c r="Q92" i="18"/>
  <c r="P92" i="18"/>
  <c r="Q97" i="18"/>
  <c r="P97" i="18"/>
  <c r="Q104" i="18"/>
  <c r="P104" i="18"/>
  <c r="Q105" i="18"/>
  <c r="P105" i="18"/>
  <c r="Q118" i="18"/>
  <c r="P118" i="18"/>
  <c r="Q129" i="18"/>
  <c r="P129" i="18"/>
  <c r="P130" i="18"/>
  <c r="Q130" i="18" s="1"/>
  <c r="N130" i="18"/>
  <c r="P128" i="18"/>
  <c r="Q128" i="18" s="1"/>
  <c r="N128" i="18"/>
  <c r="P127" i="18"/>
  <c r="Q127" i="18" s="1"/>
  <c r="N127" i="18"/>
  <c r="P123" i="18"/>
  <c r="Q123" i="18" s="1"/>
  <c r="N123" i="18"/>
  <c r="P121" i="18"/>
  <c r="Q121" i="18" s="1"/>
  <c r="N121" i="18"/>
  <c r="P119" i="18"/>
  <c r="Q119" i="18" s="1"/>
  <c r="N119" i="18"/>
  <c r="P116" i="18"/>
  <c r="Q116" i="18" s="1"/>
  <c r="N116" i="18"/>
  <c r="P114" i="18"/>
  <c r="Q114" i="18" s="1"/>
  <c r="N114" i="18"/>
  <c r="P112" i="18"/>
  <c r="Q112" i="18" s="1"/>
  <c r="N112" i="18"/>
  <c r="P110" i="18"/>
  <c r="Q110" i="18" s="1"/>
  <c r="N110" i="18"/>
  <c r="P108" i="18"/>
  <c r="Q108" i="18" s="1"/>
  <c r="N108" i="18"/>
  <c r="P106" i="18"/>
  <c r="Q106" i="18" s="1"/>
  <c r="N106" i="18"/>
  <c r="P102" i="18"/>
  <c r="Q102" i="18" s="1"/>
  <c r="N102" i="18"/>
  <c r="P100" i="18"/>
  <c r="Q100" i="18" s="1"/>
  <c r="N100" i="18"/>
  <c r="P98" i="18"/>
  <c r="Q98" i="18" s="1"/>
  <c r="N98" i="18"/>
  <c r="P95" i="18"/>
  <c r="Q95" i="18" s="1"/>
  <c r="N95" i="18"/>
  <c r="P93" i="18"/>
  <c r="Q93" i="18" s="1"/>
  <c r="N93" i="18"/>
  <c r="P90" i="18"/>
  <c r="Q90" i="18" s="1"/>
  <c r="N90" i="18"/>
  <c r="P87" i="18"/>
  <c r="Q87" i="18" s="1"/>
  <c r="N87" i="18"/>
  <c r="P86" i="18"/>
  <c r="Q86" i="18" s="1"/>
  <c r="N86" i="18"/>
  <c r="P85" i="18"/>
  <c r="Q85" i="18" s="1"/>
  <c r="N85" i="18"/>
  <c r="P84" i="18"/>
  <c r="Q84" i="18" s="1"/>
  <c r="N84" i="18"/>
  <c r="P80" i="18"/>
  <c r="Q80" i="18" s="1"/>
  <c r="N80" i="18"/>
  <c r="P76" i="18"/>
  <c r="Q76" i="18" s="1"/>
  <c r="N76" i="18"/>
  <c r="P74" i="18"/>
  <c r="Q74" i="18" s="1"/>
  <c r="N74" i="18"/>
  <c r="P72" i="18"/>
  <c r="Q72" i="18" s="1"/>
  <c r="N72" i="18"/>
  <c r="P69" i="18"/>
  <c r="Q69" i="18" s="1"/>
  <c r="N69" i="18"/>
  <c r="P67" i="18"/>
  <c r="Q67" i="18" s="1"/>
  <c r="N67" i="18"/>
  <c r="P65" i="18"/>
  <c r="Q65" i="18" s="1"/>
  <c r="N65" i="18"/>
  <c r="P63" i="18"/>
  <c r="Q63" i="18" s="1"/>
  <c r="N63" i="18"/>
  <c r="P60" i="18"/>
  <c r="Q60" i="18" s="1"/>
  <c r="N60" i="18"/>
  <c r="P58" i="18"/>
  <c r="Q58" i="18" s="1"/>
  <c r="N58" i="18"/>
  <c r="P56" i="18"/>
  <c r="Q56" i="18" s="1"/>
  <c r="N56" i="18"/>
  <c r="P54" i="18"/>
  <c r="Q54" i="18" s="1"/>
  <c r="N54" i="18"/>
  <c r="P50" i="18"/>
  <c r="Q50" i="18" s="1"/>
  <c r="N50" i="18"/>
  <c r="P48" i="18"/>
  <c r="Q48" i="18" s="1"/>
  <c r="N48" i="18"/>
  <c r="P45" i="18"/>
  <c r="Q45" i="18" s="1"/>
  <c r="N45" i="18"/>
  <c r="P43" i="18"/>
  <c r="Q43" i="18" s="1"/>
  <c r="N43" i="18"/>
  <c r="P40" i="18"/>
  <c r="Q40" i="18" s="1"/>
  <c r="N40" i="18"/>
  <c r="P37" i="18"/>
  <c r="Q37" i="18" s="1"/>
  <c r="N37" i="18"/>
  <c r="P35" i="18"/>
  <c r="Q35" i="18" s="1"/>
  <c r="N35" i="18"/>
  <c r="P32" i="18"/>
  <c r="Q32" i="18" s="1"/>
  <c r="N32" i="18"/>
  <c r="P30" i="18"/>
  <c r="Q30" i="18" s="1"/>
  <c r="N30" i="18"/>
  <c r="P27" i="18"/>
  <c r="Q27" i="18" s="1"/>
  <c r="N27" i="18"/>
  <c r="P23" i="18"/>
  <c r="Q23" i="18" s="1"/>
  <c r="N23" i="18"/>
  <c r="P21" i="18"/>
  <c r="Q21" i="18" s="1"/>
  <c r="N21" i="18"/>
  <c r="P18" i="18"/>
  <c r="Q18" i="18" s="1"/>
  <c r="N18" i="18"/>
  <c r="P16" i="18"/>
  <c r="Q16" i="18" s="1"/>
  <c r="N16" i="18"/>
  <c r="P14" i="18"/>
  <c r="Q14" i="18" s="1"/>
  <c r="N14" i="18"/>
  <c r="P11" i="18"/>
  <c r="Q11" i="18" s="1"/>
  <c r="N11" i="18"/>
  <c r="P9" i="18"/>
  <c r="Q9" i="18" s="1"/>
  <c r="N9" i="18"/>
  <c r="R230" i="28"/>
  <c r="R229" i="28" s="1"/>
  <c r="P230" i="28"/>
  <c r="S228" i="28"/>
  <c r="R228" i="28"/>
  <c r="P228" i="28"/>
  <c r="R225" i="28"/>
  <c r="S225" i="28" s="1"/>
  <c r="P225" i="28"/>
  <c r="R224" i="28"/>
  <c r="S224" i="28" s="1"/>
  <c r="P224" i="28"/>
  <c r="R221" i="28"/>
  <c r="S221" i="28" s="1"/>
  <c r="P221" i="28"/>
  <c r="S220" i="28"/>
  <c r="R220" i="28"/>
  <c r="P220" i="28"/>
  <c r="R216" i="28"/>
  <c r="S216" i="28" s="1"/>
  <c r="P216" i="28"/>
  <c r="S214" i="28"/>
  <c r="R214" i="28"/>
  <c r="P214" i="28"/>
  <c r="R213" i="28"/>
  <c r="S213" i="28" s="1"/>
  <c r="S210" i="28" s="1"/>
  <c r="P213" i="28"/>
  <c r="R207" i="28"/>
  <c r="S207" i="28" s="1"/>
  <c r="P207" i="28"/>
  <c r="R206" i="28"/>
  <c r="S206" i="28" s="1"/>
  <c r="P206" i="28"/>
  <c r="S205" i="28"/>
  <c r="R205" i="28"/>
  <c r="P205" i="28"/>
  <c r="R202" i="28"/>
  <c r="R200" i="28"/>
  <c r="S200" i="28" s="1"/>
  <c r="P200" i="28"/>
  <c r="S199" i="28"/>
  <c r="R199" i="28"/>
  <c r="P199" i="28"/>
  <c r="R198" i="28"/>
  <c r="S198" i="28" s="1"/>
  <c r="P198" i="28"/>
  <c r="R195" i="28"/>
  <c r="S195" i="28" s="1"/>
  <c r="P195" i="28"/>
  <c r="R194" i="28"/>
  <c r="S194" i="28" s="1"/>
  <c r="P194" i="28"/>
  <c r="S193" i="28"/>
  <c r="R193" i="28"/>
  <c r="P193" i="28"/>
  <c r="R190" i="28"/>
  <c r="R189" i="28"/>
  <c r="S189" i="28" s="1"/>
  <c r="P189" i="28"/>
  <c r="S188" i="28"/>
  <c r="R188" i="28"/>
  <c r="P188" i="28"/>
  <c r="R185" i="28"/>
  <c r="S185" i="28" s="1"/>
  <c r="P185" i="28"/>
  <c r="R184" i="28"/>
  <c r="S184" i="28" s="1"/>
  <c r="P184" i="28"/>
  <c r="R183" i="28"/>
  <c r="S183" i="28" s="1"/>
  <c r="P183" i="28"/>
  <c r="S180" i="28"/>
  <c r="R180" i="28"/>
  <c r="P180" i="28"/>
  <c r="R179" i="28"/>
  <c r="S179" i="28" s="1"/>
  <c r="P179" i="28"/>
  <c r="R178" i="28"/>
  <c r="S178" i="28" s="1"/>
  <c r="P178" i="28"/>
  <c r="R173" i="28"/>
  <c r="S173" i="28" s="1"/>
  <c r="P173" i="28"/>
  <c r="R172" i="28"/>
  <c r="S172" i="28" s="1"/>
  <c r="P172" i="28"/>
  <c r="R171" i="28"/>
  <c r="S171" i="28" s="1"/>
  <c r="P171" i="28"/>
  <c r="S167" i="28"/>
  <c r="R167" i="28"/>
  <c r="P167" i="28"/>
  <c r="R165" i="28"/>
  <c r="S165" i="28" s="1"/>
  <c r="P165" i="28"/>
  <c r="R163" i="28"/>
  <c r="S163" i="28" s="1"/>
  <c r="P163" i="28"/>
  <c r="R158" i="28"/>
  <c r="S158" i="28" s="1"/>
  <c r="P158" i="28"/>
  <c r="R155" i="28"/>
  <c r="S155" i="28" s="1"/>
  <c r="P155" i="28"/>
  <c r="R151" i="28"/>
  <c r="S151" i="28" s="1"/>
  <c r="P151" i="28"/>
  <c r="R150" i="28"/>
  <c r="S150" i="28" s="1"/>
  <c r="P150" i="28"/>
  <c r="R148" i="28"/>
  <c r="S148" i="28" s="1"/>
  <c r="P148" i="28"/>
  <c r="S145" i="28"/>
  <c r="R145" i="28"/>
  <c r="P145" i="28"/>
  <c r="R142" i="28"/>
  <c r="S142" i="28" s="1"/>
  <c r="P142" i="28"/>
  <c r="S139" i="28"/>
  <c r="R139" i="28"/>
  <c r="P139" i="28"/>
  <c r="R137" i="28"/>
  <c r="S137" i="28" s="1"/>
  <c r="P137" i="28"/>
  <c r="R135" i="28"/>
  <c r="S135" i="28" s="1"/>
  <c r="P135" i="28"/>
  <c r="R133" i="28"/>
  <c r="S133" i="28" s="1"/>
  <c r="P133" i="28"/>
  <c r="S131" i="28"/>
  <c r="R131" i="28"/>
  <c r="P131" i="28"/>
  <c r="R128" i="28"/>
  <c r="S128" i="28" s="1"/>
  <c r="P128" i="28"/>
  <c r="R126" i="28"/>
  <c r="S126" i="28" s="1"/>
  <c r="P126" i="28"/>
  <c r="R124" i="28"/>
  <c r="S124" i="28" s="1"/>
  <c r="P124" i="28"/>
  <c r="S122" i="28"/>
  <c r="R122" i="28"/>
  <c r="P122" i="28"/>
  <c r="R120" i="28"/>
  <c r="S120" i="28" s="1"/>
  <c r="S118" i="28" s="1"/>
  <c r="P120" i="28"/>
  <c r="R115" i="28"/>
  <c r="S115" i="28" s="1"/>
  <c r="P115" i="28"/>
  <c r="R113" i="28"/>
  <c r="S113" i="28" s="1"/>
  <c r="S111" i="28" s="1"/>
  <c r="S110" i="28" s="1"/>
  <c r="P113" i="28"/>
  <c r="R108" i="28"/>
  <c r="S108" i="28" s="1"/>
  <c r="P108" i="28"/>
  <c r="R107" i="28"/>
  <c r="S107" i="28" s="1"/>
  <c r="P107" i="28"/>
  <c r="S104" i="28"/>
  <c r="R104" i="28"/>
  <c r="P104" i="28"/>
  <c r="R102" i="28"/>
  <c r="S102" i="28" s="1"/>
  <c r="P102" i="28"/>
  <c r="R100" i="28"/>
  <c r="S100" i="28" s="1"/>
  <c r="P100" i="28"/>
  <c r="R97" i="28"/>
  <c r="S97" i="28" s="1"/>
  <c r="S94" i="28" s="1"/>
  <c r="P97" i="28"/>
  <c r="R93" i="28"/>
  <c r="S93" i="28" s="1"/>
  <c r="S90" i="28" s="1"/>
  <c r="P93" i="28"/>
  <c r="R88" i="28"/>
  <c r="S88" i="28" s="1"/>
  <c r="P88" i="28"/>
  <c r="R85" i="28"/>
  <c r="S85" i="28" s="1"/>
  <c r="P85" i="28"/>
  <c r="R83" i="28"/>
  <c r="S83" i="28" s="1"/>
  <c r="P83" i="28"/>
  <c r="S81" i="28"/>
  <c r="R81" i="28"/>
  <c r="P81" i="28"/>
  <c r="R79" i="28"/>
  <c r="S79" i="28" s="1"/>
  <c r="P79" i="28"/>
  <c r="R74" i="28"/>
  <c r="S74" i="28" s="1"/>
  <c r="P74" i="28"/>
  <c r="R72" i="28"/>
  <c r="S72" i="28" s="1"/>
  <c r="P72" i="28"/>
  <c r="R68" i="28"/>
  <c r="S68" i="28" s="1"/>
  <c r="P68" i="28"/>
  <c r="R65" i="28"/>
  <c r="S65" i="28" s="1"/>
  <c r="P65" i="28"/>
  <c r="S63" i="28"/>
  <c r="S61" i="28" s="1"/>
  <c r="R63" i="28"/>
  <c r="P63" i="28"/>
  <c r="R61" i="28"/>
  <c r="R57" i="28"/>
  <c r="S57" i="28" s="1"/>
  <c r="P57" i="28"/>
  <c r="S55" i="28"/>
  <c r="R55" i="28"/>
  <c r="P55" i="28"/>
  <c r="R53" i="28"/>
  <c r="R52" i="28" s="1"/>
  <c r="R50" i="28"/>
  <c r="S50" i="28" s="1"/>
  <c r="P50" i="28"/>
  <c r="R48" i="28"/>
  <c r="S48" i="28" s="1"/>
  <c r="P48" i="28"/>
  <c r="R46" i="28"/>
  <c r="S46" i="28" s="1"/>
  <c r="P46" i="28"/>
  <c r="S44" i="28"/>
  <c r="R44" i="28"/>
  <c r="P44" i="28"/>
  <c r="R42" i="28"/>
  <c r="R41" i="28" s="1"/>
  <c r="P42" i="28"/>
  <c r="S39" i="28"/>
  <c r="R39" i="28"/>
  <c r="P39" i="28"/>
  <c r="R37" i="28"/>
  <c r="S37" i="28" s="1"/>
  <c r="P37" i="28"/>
  <c r="R35" i="28"/>
  <c r="S35" i="28" s="1"/>
  <c r="P35" i="28"/>
  <c r="R32" i="28"/>
  <c r="S32" i="28" s="1"/>
  <c r="P32" i="28"/>
  <c r="S30" i="28"/>
  <c r="R30" i="28"/>
  <c r="P30" i="28"/>
  <c r="R28" i="28"/>
  <c r="R26" i="28" s="1"/>
  <c r="P28" i="28"/>
  <c r="S24" i="28"/>
  <c r="R24" i="28"/>
  <c r="P24" i="28"/>
  <c r="R21" i="28"/>
  <c r="S21" i="28" s="1"/>
  <c r="P21" i="28"/>
  <c r="R19" i="28"/>
  <c r="S19" i="28" s="1"/>
  <c r="P19" i="28"/>
  <c r="R17" i="28"/>
  <c r="S17" i="28" s="1"/>
  <c r="P17" i="28"/>
  <c r="S14" i="28"/>
  <c r="R14" i="28"/>
  <c r="P14" i="28"/>
  <c r="R12" i="28"/>
  <c r="S12" i="28" s="1"/>
  <c r="P12" i="28"/>
  <c r="R10" i="28"/>
  <c r="S10" i="28" s="1"/>
  <c r="P10" i="28"/>
  <c r="R102" i="36"/>
  <c r="S102" i="36" s="1"/>
  <c r="M33" i="16" l="1"/>
  <c r="M29" i="16" s="1"/>
  <c r="M21" i="16" s="1"/>
  <c r="M40" i="16"/>
  <c r="L40" i="16"/>
  <c r="L51" i="16"/>
  <c r="L22" i="16"/>
  <c r="L33" i="16"/>
  <c r="L30" i="16"/>
  <c r="L29" i="16" s="1"/>
  <c r="S99" i="28"/>
  <c r="S98" i="28" s="1"/>
  <c r="S215" i="28"/>
  <c r="S209" i="28" s="1"/>
  <c r="S53" i="28"/>
  <c r="S52" i="28" s="1"/>
  <c r="S70" i="28"/>
  <c r="S60" i="28" s="1"/>
  <c r="S59" i="28" s="1"/>
  <c r="S153" i="28"/>
  <c r="S162" i="28"/>
  <c r="S202" i="28"/>
  <c r="R60" i="28"/>
  <c r="R59" i="28" s="1"/>
  <c r="S77" i="28"/>
  <c r="S76" i="28" s="1"/>
  <c r="S141" i="28"/>
  <c r="S117" i="28" s="1"/>
  <c r="S109" i="28" s="1"/>
  <c r="S8" i="28"/>
  <c r="S7" i="28" s="1"/>
  <c r="S6" i="28" s="1"/>
  <c r="S175" i="28"/>
  <c r="S190" i="28"/>
  <c r="S28" i="28"/>
  <c r="S26" i="28" s="1"/>
  <c r="S42" i="28"/>
  <c r="S41" i="28" s="1"/>
  <c r="R77" i="28"/>
  <c r="R76" i="28" s="1"/>
  <c r="R118" i="28"/>
  <c r="R141" i="28"/>
  <c r="R210" i="28"/>
  <c r="R215" i="28"/>
  <c r="S230" i="28"/>
  <c r="S229" i="28" s="1"/>
  <c r="R8" i="28"/>
  <c r="R7" i="28" s="1"/>
  <c r="R6" i="28" s="1"/>
  <c r="R90" i="28"/>
  <c r="R99" i="28"/>
  <c r="R98" i="28" s="1"/>
  <c r="R153" i="28"/>
  <c r="R162" i="28"/>
  <c r="R175" i="28"/>
  <c r="R70" i="28"/>
  <c r="R94" i="28"/>
  <c r="R111" i="28"/>
  <c r="R110" i="28" s="1"/>
  <c r="P179" i="30"/>
  <c r="L21" i="16" l="1"/>
  <c r="R209" i="28"/>
  <c r="S161" i="28"/>
  <c r="S160" i="28" s="1"/>
  <c r="S233" i="28" s="1"/>
  <c r="R161" i="28"/>
  <c r="R117" i="28"/>
  <c r="R109" i="28" s="1"/>
  <c r="K83" i="17"/>
  <c r="L83" i="17" s="1"/>
  <c r="N83" i="17" l="1"/>
  <c r="R83" i="17" s="1"/>
  <c r="S83" i="17" s="1"/>
  <c r="P83" i="17"/>
  <c r="R160" i="28"/>
  <c r="R233" i="28" s="1"/>
  <c r="L2" i="18"/>
  <c r="N2" i="31"/>
  <c r="N2" i="36"/>
  <c r="N2" i="28"/>
  <c r="N2" i="30"/>
  <c r="N2" i="17"/>
  <c r="N2" i="27"/>
  <c r="N2" i="20"/>
  <c r="N2" i="26"/>
  <c r="K127" i="30" l="1"/>
  <c r="L127" i="30" s="1"/>
  <c r="K124" i="30"/>
  <c r="L124" i="30" s="1"/>
  <c r="K122" i="30"/>
  <c r="L122" i="30" s="1"/>
  <c r="K119" i="30"/>
  <c r="L119" i="30" s="1"/>
  <c r="K103" i="30"/>
  <c r="L103" i="30" s="1"/>
  <c r="K99" i="30"/>
  <c r="L99" i="30" s="1"/>
  <c r="K98" i="30"/>
  <c r="L98" i="30" s="1"/>
  <c r="K98" i="17"/>
  <c r="L98" i="17" s="1"/>
  <c r="K141" i="27"/>
  <c r="L141" i="27" s="1"/>
  <c r="K138" i="20"/>
  <c r="L138" i="20" s="1"/>
  <c r="K145" i="26"/>
  <c r="L145" i="26" s="1"/>
  <c r="K102" i="17"/>
  <c r="L102" i="17" s="1"/>
  <c r="K127" i="27"/>
  <c r="L127" i="27" s="1"/>
  <c r="K115" i="27"/>
  <c r="L115" i="27" s="1"/>
  <c r="K114" i="27"/>
  <c r="L114" i="27" s="1"/>
  <c r="K113" i="27"/>
  <c r="L113" i="27" s="1"/>
  <c r="K85" i="27"/>
  <c r="L85" i="27" s="1"/>
  <c r="J53" i="27"/>
  <c r="J52" i="27"/>
  <c r="K124" i="20"/>
  <c r="L124" i="20" s="1"/>
  <c r="K112" i="20"/>
  <c r="L112" i="20" s="1"/>
  <c r="K111" i="20"/>
  <c r="L111" i="20" s="1"/>
  <c r="K110" i="20"/>
  <c r="L110" i="20" s="1"/>
  <c r="K82" i="20"/>
  <c r="L82" i="20" s="1"/>
  <c r="K57" i="20"/>
  <c r="L57" i="20" s="1"/>
  <c r="N119" i="30" l="1"/>
  <c r="R119" i="30" s="1"/>
  <c r="P119" i="30"/>
  <c r="N98" i="30"/>
  <c r="R98" i="30" s="1"/>
  <c r="P98" i="30"/>
  <c r="N122" i="30"/>
  <c r="R122" i="30" s="1"/>
  <c r="S122" i="30" s="1"/>
  <c r="P122" i="30"/>
  <c r="N99" i="30"/>
  <c r="R99" i="30" s="1"/>
  <c r="S99" i="30" s="1"/>
  <c r="P99" i="30"/>
  <c r="N124" i="30"/>
  <c r="R124" i="30" s="1"/>
  <c r="S124" i="30" s="1"/>
  <c r="P124" i="30"/>
  <c r="N103" i="30"/>
  <c r="R103" i="30" s="1"/>
  <c r="P103" i="30"/>
  <c r="N127" i="30"/>
  <c r="R127" i="30" s="1"/>
  <c r="S127" i="30" s="1"/>
  <c r="P127" i="30"/>
  <c r="N102" i="17"/>
  <c r="R102" i="17" s="1"/>
  <c r="P102" i="17"/>
  <c r="N98" i="17"/>
  <c r="R98" i="17" s="1"/>
  <c r="S98" i="17" s="1"/>
  <c r="P98" i="17"/>
  <c r="N113" i="27"/>
  <c r="R113" i="27" s="1"/>
  <c r="P113" i="27"/>
  <c r="N114" i="27"/>
  <c r="R114" i="27" s="1"/>
  <c r="S114" i="27" s="1"/>
  <c r="P114" i="27"/>
  <c r="N115" i="27"/>
  <c r="R115" i="27" s="1"/>
  <c r="S115" i="27" s="1"/>
  <c r="P115" i="27"/>
  <c r="N85" i="27"/>
  <c r="R85" i="27" s="1"/>
  <c r="P85" i="27"/>
  <c r="N127" i="27"/>
  <c r="R127" i="27" s="1"/>
  <c r="P127" i="27"/>
  <c r="N141" i="27"/>
  <c r="R141" i="27" s="1"/>
  <c r="S141" i="27" s="1"/>
  <c r="P141" i="27"/>
  <c r="N110" i="20"/>
  <c r="R110" i="20" s="1"/>
  <c r="P110" i="20"/>
  <c r="N82" i="20"/>
  <c r="R82" i="20" s="1"/>
  <c r="P82" i="20"/>
  <c r="N124" i="20"/>
  <c r="R124" i="20" s="1"/>
  <c r="S124" i="20" s="1"/>
  <c r="P124" i="20"/>
  <c r="N111" i="20"/>
  <c r="R111" i="20" s="1"/>
  <c r="S111" i="20" s="1"/>
  <c r="P111" i="20"/>
  <c r="N138" i="20"/>
  <c r="R138" i="20" s="1"/>
  <c r="S138" i="20" s="1"/>
  <c r="P138" i="20"/>
  <c r="N57" i="20"/>
  <c r="R57" i="20" s="1"/>
  <c r="S57" i="20" s="1"/>
  <c r="P57" i="20"/>
  <c r="N112" i="20"/>
  <c r="R112" i="20" s="1"/>
  <c r="S112" i="20" s="1"/>
  <c r="P112" i="20"/>
  <c r="N145" i="26"/>
  <c r="R145" i="26" s="1"/>
  <c r="S145" i="26" s="1"/>
  <c r="P145" i="26"/>
  <c r="N118" i="30"/>
  <c r="K51" i="26"/>
  <c r="L51" i="26" s="1"/>
  <c r="K50" i="26"/>
  <c r="L50" i="26" s="1"/>
  <c r="K49" i="26"/>
  <c r="L49" i="26" s="1"/>
  <c r="K50" i="20"/>
  <c r="L50" i="20" s="1"/>
  <c r="K49" i="20"/>
  <c r="L49" i="20" s="1"/>
  <c r="K118" i="26"/>
  <c r="L118" i="26" s="1"/>
  <c r="K117" i="26"/>
  <c r="L117" i="26" s="1"/>
  <c r="K116" i="26"/>
  <c r="L116" i="26" s="1"/>
  <c r="K88" i="26"/>
  <c r="L88" i="26" s="1"/>
  <c r="K130" i="26"/>
  <c r="L130" i="26" s="1"/>
  <c r="K10" i="17"/>
  <c r="K12" i="17"/>
  <c r="K14" i="17"/>
  <c r="K18" i="17"/>
  <c r="K20" i="17"/>
  <c r="K22" i="17"/>
  <c r="K25" i="17"/>
  <c r="K28" i="17"/>
  <c r="K31" i="17"/>
  <c r="K33" i="17"/>
  <c r="K35" i="17"/>
  <c r="K42" i="17"/>
  <c r="K44" i="17"/>
  <c r="K46" i="17"/>
  <c r="K48" i="17"/>
  <c r="K50" i="17"/>
  <c r="K53" i="17"/>
  <c r="K55" i="17"/>
  <c r="K57" i="17"/>
  <c r="K60" i="17"/>
  <c r="K92" i="17"/>
  <c r="K90" i="17"/>
  <c r="K88" i="17"/>
  <c r="S103" i="30" l="1"/>
  <c r="S100" i="30" s="1"/>
  <c r="R100" i="30"/>
  <c r="S98" i="30"/>
  <c r="S95" i="30" s="1"/>
  <c r="R95" i="30"/>
  <c r="S119" i="30"/>
  <c r="S118" i="30" s="1"/>
  <c r="S117" i="30" s="1"/>
  <c r="R118" i="30"/>
  <c r="R117" i="30" s="1"/>
  <c r="S102" i="17"/>
  <c r="S99" i="17" s="1"/>
  <c r="R99" i="17"/>
  <c r="S82" i="20"/>
  <c r="S110" i="20"/>
  <c r="S107" i="20" s="1"/>
  <c r="R107" i="20"/>
  <c r="S127" i="27"/>
  <c r="S113" i="27"/>
  <c r="S110" i="27" s="1"/>
  <c r="R110" i="27"/>
  <c r="S85" i="27"/>
  <c r="N110" i="27"/>
  <c r="N49" i="20"/>
  <c r="P49" i="20"/>
  <c r="N50" i="20"/>
  <c r="P50" i="20"/>
  <c r="N107" i="20"/>
  <c r="N88" i="26"/>
  <c r="R88" i="26" s="1"/>
  <c r="P88" i="26"/>
  <c r="N117" i="26"/>
  <c r="R117" i="26" s="1"/>
  <c r="S117" i="26" s="1"/>
  <c r="P117" i="26"/>
  <c r="N49" i="26"/>
  <c r="R49" i="26" s="1"/>
  <c r="P49" i="26"/>
  <c r="N130" i="26"/>
  <c r="R130" i="26" s="1"/>
  <c r="P130" i="26"/>
  <c r="N118" i="26"/>
  <c r="R118" i="26" s="1"/>
  <c r="S118" i="26" s="1"/>
  <c r="P118" i="26"/>
  <c r="N50" i="26"/>
  <c r="R50" i="26" s="1"/>
  <c r="S50" i="26" s="1"/>
  <c r="P50" i="26"/>
  <c r="N51" i="26"/>
  <c r="R51" i="26" s="1"/>
  <c r="S51" i="26" s="1"/>
  <c r="P51" i="26"/>
  <c r="N116" i="26"/>
  <c r="R116" i="26" s="1"/>
  <c r="P116" i="26"/>
  <c r="H33" i="16"/>
  <c r="H30" i="16"/>
  <c r="G15" i="16"/>
  <c r="G14" i="16"/>
  <c r="R50" i="20" l="1"/>
  <c r="S50" i="20" s="1"/>
  <c r="R49" i="20"/>
  <c r="S116" i="26"/>
  <c r="S113" i="26" s="1"/>
  <c r="R113" i="26"/>
  <c r="S130" i="26"/>
  <c r="N113" i="26"/>
  <c r="S49" i="26"/>
  <c r="S88" i="26"/>
  <c r="H29" i="16"/>
  <c r="L102" i="36"/>
  <c r="P102" i="36" s="1"/>
  <c r="K230" i="36"/>
  <c r="L230" i="36" s="1"/>
  <c r="K228" i="36"/>
  <c r="L228" i="36" s="1"/>
  <c r="K225" i="36"/>
  <c r="K224" i="36"/>
  <c r="L224" i="36" s="1"/>
  <c r="K221" i="36"/>
  <c r="L221" i="36" s="1"/>
  <c r="P221" i="36" s="1"/>
  <c r="K220" i="36"/>
  <c r="L220" i="36" s="1"/>
  <c r="K216" i="36"/>
  <c r="K214" i="36"/>
  <c r="L214" i="36" s="1"/>
  <c r="P214" i="36" s="1"/>
  <c r="K213" i="36"/>
  <c r="L213" i="36" s="1"/>
  <c r="K207" i="36"/>
  <c r="K206" i="36"/>
  <c r="L206" i="36" s="1"/>
  <c r="K205" i="36"/>
  <c r="L205" i="36" s="1"/>
  <c r="P205" i="36" s="1"/>
  <c r="K200" i="36"/>
  <c r="K199" i="36"/>
  <c r="L199" i="36" s="1"/>
  <c r="K198" i="36"/>
  <c r="L198" i="36" s="1"/>
  <c r="P198" i="36" s="1"/>
  <c r="K195" i="36"/>
  <c r="L195" i="36" s="1"/>
  <c r="K194" i="36"/>
  <c r="L194" i="36" s="1"/>
  <c r="P194" i="36" s="1"/>
  <c r="K193" i="36"/>
  <c r="L193" i="36" s="1"/>
  <c r="K189" i="36"/>
  <c r="L189" i="36" s="1"/>
  <c r="K188" i="36"/>
  <c r="L188" i="36" s="1"/>
  <c r="P188" i="36" s="1"/>
  <c r="K185" i="36"/>
  <c r="L185" i="36" s="1"/>
  <c r="K184" i="36"/>
  <c r="K183" i="36"/>
  <c r="L183" i="36" s="1"/>
  <c r="P183" i="36" s="1"/>
  <c r="K180" i="36"/>
  <c r="K179" i="36"/>
  <c r="L179" i="36" s="1"/>
  <c r="K178" i="36"/>
  <c r="L178" i="36" s="1"/>
  <c r="P178" i="36" s="1"/>
  <c r="K173" i="36"/>
  <c r="K172" i="36"/>
  <c r="L172" i="36" s="1"/>
  <c r="K171" i="36"/>
  <c r="L171" i="36" s="1"/>
  <c r="P171" i="36" s="1"/>
  <c r="K167" i="36"/>
  <c r="L167" i="36" s="1"/>
  <c r="K165" i="36"/>
  <c r="L165" i="36" s="1"/>
  <c r="P165" i="36" s="1"/>
  <c r="K163" i="36"/>
  <c r="L163" i="36" s="1"/>
  <c r="P163" i="36" s="1"/>
  <c r="K158" i="36"/>
  <c r="L158" i="36" s="1"/>
  <c r="K155" i="36"/>
  <c r="K151" i="36"/>
  <c r="K150" i="36"/>
  <c r="L150" i="36" s="1"/>
  <c r="K148" i="36"/>
  <c r="L148" i="36" s="1"/>
  <c r="P148" i="36" s="1"/>
  <c r="K145" i="36"/>
  <c r="L145" i="36" s="1"/>
  <c r="K142" i="36"/>
  <c r="K139" i="36"/>
  <c r="L139" i="36" s="1"/>
  <c r="P139" i="36" s="1"/>
  <c r="K137" i="36"/>
  <c r="L137" i="36" s="1"/>
  <c r="K135" i="36"/>
  <c r="L135" i="36" s="1"/>
  <c r="P135" i="36" s="1"/>
  <c r="K133" i="36"/>
  <c r="L133" i="36" s="1"/>
  <c r="K131" i="36"/>
  <c r="L131" i="36" s="1"/>
  <c r="P131" i="36" s="1"/>
  <c r="K128" i="36"/>
  <c r="L128" i="36" s="1"/>
  <c r="K126" i="36"/>
  <c r="L126" i="36" s="1"/>
  <c r="P126" i="36" s="1"/>
  <c r="K124" i="36"/>
  <c r="L124" i="36" s="1"/>
  <c r="K122" i="36"/>
  <c r="L122" i="36" s="1"/>
  <c r="P122" i="36" s="1"/>
  <c r="K120" i="36"/>
  <c r="L120" i="36" s="1"/>
  <c r="K115" i="36"/>
  <c r="L115" i="36" s="1"/>
  <c r="K113" i="36"/>
  <c r="K108" i="36"/>
  <c r="L108" i="36" s="1"/>
  <c r="K107" i="36"/>
  <c r="L107" i="36" s="1"/>
  <c r="P107" i="36" s="1"/>
  <c r="K104" i="36"/>
  <c r="L104" i="36" s="1"/>
  <c r="K100" i="36"/>
  <c r="L100" i="36" s="1"/>
  <c r="P100" i="36" s="1"/>
  <c r="K97" i="36"/>
  <c r="L97" i="36" s="1"/>
  <c r="K93" i="36"/>
  <c r="L93" i="36" s="1"/>
  <c r="K88" i="36"/>
  <c r="L88" i="36" s="1"/>
  <c r="K85" i="36"/>
  <c r="L85" i="36" s="1"/>
  <c r="K83" i="36"/>
  <c r="L83" i="36" s="1"/>
  <c r="K81" i="36"/>
  <c r="L81" i="36" s="1"/>
  <c r="P81" i="36" s="1"/>
  <c r="K79" i="36"/>
  <c r="L79" i="36" s="1"/>
  <c r="K74" i="36"/>
  <c r="K72" i="36"/>
  <c r="L72" i="36" s="1"/>
  <c r="P72" i="36" s="1"/>
  <c r="K68" i="36"/>
  <c r="L68" i="36" s="1"/>
  <c r="K65" i="36"/>
  <c r="L65" i="36" s="1"/>
  <c r="K63" i="36"/>
  <c r="L63" i="36" s="1"/>
  <c r="P63" i="36" s="1"/>
  <c r="K57" i="36"/>
  <c r="L57" i="36" s="1"/>
  <c r="K55" i="36"/>
  <c r="K50" i="36"/>
  <c r="L50" i="36" s="1"/>
  <c r="K48" i="36"/>
  <c r="K46" i="36"/>
  <c r="L46" i="36" s="1"/>
  <c r="P46" i="36" s="1"/>
  <c r="K44" i="36"/>
  <c r="L44" i="36" s="1"/>
  <c r="P44" i="36" s="1"/>
  <c r="K42" i="36"/>
  <c r="L42" i="36" s="1"/>
  <c r="K39" i="36"/>
  <c r="L39" i="36" s="1"/>
  <c r="K37" i="36"/>
  <c r="K35" i="36"/>
  <c r="K32" i="36"/>
  <c r="L32" i="36" s="1"/>
  <c r="K30" i="36"/>
  <c r="L30" i="36" s="1"/>
  <c r="P30" i="36" s="1"/>
  <c r="K28" i="36"/>
  <c r="L28" i="36" s="1"/>
  <c r="P28" i="36" s="1"/>
  <c r="K24" i="36"/>
  <c r="L24" i="36" s="1"/>
  <c r="K21" i="36"/>
  <c r="L21" i="36" s="1"/>
  <c r="K19" i="36"/>
  <c r="L19" i="36" s="1"/>
  <c r="P19" i="36" s="1"/>
  <c r="K17" i="36"/>
  <c r="L17" i="36" s="1"/>
  <c r="P17" i="36" s="1"/>
  <c r="K14" i="36"/>
  <c r="L14" i="36" s="1"/>
  <c r="P14" i="36" s="1"/>
  <c r="K12" i="36"/>
  <c r="L12" i="36" s="1"/>
  <c r="K10" i="36"/>
  <c r="L10" i="36" s="1"/>
  <c r="P10" i="36" s="1"/>
  <c r="B2" i="36"/>
  <c r="K108" i="28"/>
  <c r="K107" i="28"/>
  <c r="K104" i="28"/>
  <c r="K100" i="28"/>
  <c r="L100" i="28" s="1"/>
  <c r="N100" i="28" s="1"/>
  <c r="K85" i="28"/>
  <c r="L85" i="28" s="1"/>
  <c r="N85" i="28" s="1"/>
  <c r="K83" i="28"/>
  <c r="L83" i="28" s="1"/>
  <c r="N83" i="28" s="1"/>
  <c r="K81" i="28"/>
  <c r="L81" i="28" s="1"/>
  <c r="N81" i="28" s="1"/>
  <c r="K79" i="28"/>
  <c r="L79" i="28" s="1"/>
  <c r="N79" i="28" s="1"/>
  <c r="N24" i="36" l="1"/>
  <c r="R24" i="36" s="1"/>
  <c r="S24" i="36" s="1"/>
  <c r="P24" i="36"/>
  <c r="N93" i="36"/>
  <c r="P93" i="36"/>
  <c r="N137" i="36"/>
  <c r="R137" i="36" s="1"/>
  <c r="S137" i="36" s="1"/>
  <c r="P137" i="36"/>
  <c r="N213" i="36"/>
  <c r="R213" i="36" s="1"/>
  <c r="P213" i="36"/>
  <c r="N230" i="36"/>
  <c r="P230" i="36"/>
  <c r="N68" i="36"/>
  <c r="R68" i="36" s="1"/>
  <c r="S68" i="36" s="1"/>
  <c r="P68" i="36"/>
  <c r="N128" i="36"/>
  <c r="R128" i="36" s="1"/>
  <c r="S128" i="36" s="1"/>
  <c r="P128" i="36"/>
  <c r="N158" i="36"/>
  <c r="R158" i="36" s="1"/>
  <c r="S158" i="36" s="1"/>
  <c r="P158" i="36"/>
  <c r="N185" i="36"/>
  <c r="R185" i="36" s="1"/>
  <c r="S185" i="36" s="1"/>
  <c r="P185" i="36"/>
  <c r="N83" i="36"/>
  <c r="R83" i="36" s="1"/>
  <c r="S83" i="36" s="1"/>
  <c r="P83" i="36"/>
  <c r="N172" i="36"/>
  <c r="R172" i="36" s="1"/>
  <c r="S172" i="36" s="1"/>
  <c r="P172" i="36"/>
  <c r="N195" i="36"/>
  <c r="R195" i="36" s="1"/>
  <c r="S195" i="36" s="1"/>
  <c r="P195" i="36"/>
  <c r="N224" i="36"/>
  <c r="R224" i="36" s="1"/>
  <c r="S224" i="36" s="1"/>
  <c r="P224" i="36"/>
  <c r="N120" i="36"/>
  <c r="R120" i="36" s="1"/>
  <c r="P120" i="36"/>
  <c r="N179" i="36"/>
  <c r="R179" i="36" s="1"/>
  <c r="S179" i="36" s="1"/>
  <c r="P179" i="36"/>
  <c r="N57" i="36"/>
  <c r="R57" i="36" s="1"/>
  <c r="S57" i="36" s="1"/>
  <c r="P57" i="36"/>
  <c r="N97" i="36"/>
  <c r="P97" i="36"/>
  <c r="N39" i="36"/>
  <c r="R39" i="36" s="1"/>
  <c r="S39" i="36" s="1"/>
  <c r="P39" i="36"/>
  <c r="N85" i="36"/>
  <c r="R85" i="36" s="1"/>
  <c r="S85" i="36" s="1"/>
  <c r="P85" i="36"/>
  <c r="N124" i="36"/>
  <c r="R124" i="36" s="1"/>
  <c r="S124" i="36" s="1"/>
  <c r="P124" i="36"/>
  <c r="N133" i="36"/>
  <c r="R133" i="36" s="1"/>
  <c r="S133" i="36" s="1"/>
  <c r="P133" i="36"/>
  <c r="N189" i="36"/>
  <c r="R189" i="36" s="1"/>
  <c r="S189" i="36" s="1"/>
  <c r="P189" i="36"/>
  <c r="N206" i="36"/>
  <c r="R206" i="36" s="1"/>
  <c r="S206" i="36" s="1"/>
  <c r="P206" i="36"/>
  <c r="N108" i="36"/>
  <c r="R108" i="36" s="1"/>
  <c r="S108" i="36" s="1"/>
  <c r="P108" i="36"/>
  <c r="N150" i="36"/>
  <c r="R150" i="36" s="1"/>
  <c r="S150" i="36" s="1"/>
  <c r="P150" i="36"/>
  <c r="N12" i="36"/>
  <c r="R12" i="36" s="1"/>
  <c r="S12" i="36" s="1"/>
  <c r="P12" i="36"/>
  <c r="N21" i="36"/>
  <c r="R21" i="36" s="1"/>
  <c r="S21" i="36" s="1"/>
  <c r="P21" i="36"/>
  <c r="N32" i="36"/>
  <c r="R32" i="36" s="1"/>
  <c r="S32" i="36" s="1"/>
  <c r="P32" i="36"/>
  <c r="N42" i="36"/>
  <c r="R42" i="36" s="1"/>
  <c r="P42" i="36"/>
  <c r="N50" i="36"/>
  <c r="R50" i="36" s="1"/>
  <c r="S50" i="36" s="1"/>
  <c r="P50" i="36"/>
  <c r="N65" i="36"/>
  <c r="R65" i="36" s="1"/>
  <c r="S65" i="36" s="1"/>
  <c r="P65" i="36"/>
  <c r="N79" i="36"/>
  <c r="R79" i="36" s="1"/>
  <c r="P79" i="36"/>
  <c r="N88" i="36"/>
  <c r="R88" i="36" s="1"/>
  <c r="S88" i="36" s="1"/>
  <c r="P88" i="36"/>
  <c r="N104" i="36"/>
  <c r="R104" i="36" s="1"/>
  <c r="S104" i="36" s="1"/>
  <c r="P104" i="36"/>
  <c r="N115" i="36"/>
  <c r="R115" i="36" s="1"/>
  <c r="S115" i="36" s="1"/>
  <c r="P115" i="36"/>
  <c r="N145" i="36"/>
  <c r="R145" i="36" s="1"/>
  <c r="P145" i="36"/>
  <c r="N167" i="36"/>
  <c r="R167" i="36" s="1"/>
  <c r="S167" i="36" s="1"/>
  <c r="P167" i="36"/>
  <c r="N193" i="36"/>
  <c r="R193" i="36" s="1"/>
  <c r="P193" i="36"/>
  <c r="N199" i="36"/>
  <c r="R199" i="36" s="1"/>
  <c r="S199" i="36" s="1"/>
  <c r="P199" i="36"/>
  <c r="N220" i="36"/>
  <c r="R220" i="36" s="1"/>
  <c r="S220" i="36" s="1"/>
  <c r="P220" i="36"/>
  <c r="N228" i="36"/>
  <c r="R228" i="36" s="1"/>
  <c r="S228" i="36" s="1"/>
  <c r="P228" i="36"/>
  <c r="S49" i="20"/>
  <c r="L108" i="28"/>
  <c r="N108" i="28" s="1"/>
  <c r="L104" i="28"/>
  <c r="N104" i="28" s="1"/>
  <c r="L107" i="28"/>
  <c r="N107" i="28" s="1"/>
  <c r="L55" i="36"/>
  <c r="L216" i="36"/>
  <c r="L225" i="36"/>
  <c r="L184" i="36"/>
  <c r="L113" i="36"/>
  <c r="N10" i="36"/>
  <c r="R10" i="36" s="1"/>
  <c r="L142" i="36"/>
  <c r="L151" i="36"/>
  <c r="L48" i="36"/>
  <c r="L74" i="36"/>
  <c r="L200" i="36"/>
  <c r="L35" i="36"/>
  <c r="L207" i="36"/>
  <c r="L180" i="36"/>
  <c r="N30" i="36"/>
  <c r="R30" i="36" s="1"/>
  <c r="S30" i="36" s="1"/>
  <c r="N63" i="36"/>
  <c r="N81" i="36"/>
  <c r="N107" i="36"/>
  <c r="R107" i="36" s="1"/>
  <c r="S107" i="36" s="1"/>
  <c r="N194" i="36"/>
  <c r="R194" i="36" s="1"/>
  <c r="S194" i="36" s="1"/>
  <c r="N221" i="36"/>
  <c r="R221" i="36" s="1"/>
  <c r="S221" i="36" s="1"/>
  <c r="L37" i="36"/>
  <c r="L155" i="36"/>
  <c r="L173" i="36"/>
  <c r="N44" i="36"/>
  <c r="R44" i="36" s="1"/>
  <c r="S44" i="36" s="1"/>
  <c r="N14" i="36"/>
  <c r="R14" i="36" s="1"/>
  <c r="S14" i="36" s="1"/>
  <c r="N19" i="36"/>
  <c r="R19" i="36" s="1"/>
  <c r="S19" i="36" s="1"/>
  <c r="N17" i="36"/>
  <c r="R17" i="36" s="1"/>
  <c r="S17" i="36" s="1"/>
  <c r="N28" i="36"/>
  <c r="R28" i="36" s="1"/>
  <c r="N46" i="36"/>
  <c r="R46" i="36" s="1"/>
  <c r="S46" i="36" s="1"/>
  <c r="N183" i="36"/>
  <c r="R183" i="36" s="1"/>
  <c r="S183" i="36" s="1"/>
  <c r="N171" i="36"/>
  <c r="R171" i="36" s="1"/>
  <c r="S171" i="36" s="1"/>
  <c r="N126" i="36"/>
  <c r="R126" i="36" s="1"/>
  <c r="S126" i="36" s="1"/>
  <c r="N165" i="36"/>
  <c r="R165" i="36" s="1"/>
  <c r="S165" i="36" s="1"/>
  <c r="N214" i="36"/>
  <c r="N148" i="36"/>
  <c r="R148" i="36" s="1"/>
  <c r="S148" i="36" s="1"/>
  <c r="N163" i="36"/>
  <c r="R163" i="36" s="1"/>
  <c r="N72" i="36"/>
  <c r="R72" i="36" s="1"/>
  <c r="N100" i="36"/>
  <c r="R100" i="36" s="1"/>
  <c r="N135" i="36"/>
  <c r="R135" i="36" s="1"/>
  <c r="S135" i="36" s="1"/>
  <c r="N178" i="36"/>
  <c r="R178" i="36" s="1"/>
  <c r="N198" i="36"/>
  <c r="R198" i="36" s="1"/>
  <c r="S198" i="36" s="1"/>
  <c r="N122" i="36"/>
  <c r="R122" i="36" s="1"/>
  <c r="S122" i="36" s="1"/>
  <c r="N139" i="36"/>
  <c r="R139" i="36" s="1"/>
  <c r="S139" i="36" s="1"/>
  <c r="N188" i="36"/>
  <c r="R188" i="36" s="1"/>
  <c r="S188" i="36" s="1"/>
  <c r="N205" i="36"/>
  <c r="R205" i="36" s="1"/>
  <c r="N131" i="36"/>
  <c r="R131" i="36" s="1"/>
  <c r="S131" i="36" s="1"/>
  <c r="K68" i="28"/>
  <c r="L68" i="28" s="1"/>
  <c r="N68" i="28" s="1"/>
  <c r="K72" i="28"/>
  <c r="L72" i="28" s="1"/>
  <c r="N72" i="28" s="1"/>
  <c r="K74" i="28"/>
  <c r="L74" i="28" s="1"/>
  <c r="N74" i="28" s="1"/>
  <c r="K65" i="28"/>
  <c r="L65" i="28" s="1"/>
  <c r="N65" i="28" s="1"/>
  <c r="K35" i="28"/>
  <c r="L35" i="28" s="1"/>
  <c r="N35" i="28" s="1"/>
  <c r="K28" i="28"/>
  <c r="L28" i="28" s="1"/>
  <c r="N28" i="28" s="1"/>
  <c r="K44" i="28"/>
  <c r="L44" i="28" s="1"/>
  <c r="N44" i="28" s="1"/>
  <c r="K24" i="28"/>
  <c r="L24" i="28" s="1"/>
  <c r="N24" i="28" s="1"/>
  <c r="K21" i="28"/>
  <c r="L21" i="28" s="1"/>
  <c r="N21" i="28" s="1"/>
  <c r="K19" i="28"/>
  <c r="L19" i="28" s="1"/>
  <c r="N19" i="28" s="1"/>
  <c r="K17" i="28"/>
  <c r="L17" i="28" s="1"/>
  <c r="N17" i="28" s="1"/>
  <c r="K55" i="28"/>
  <c r="L55" i="28" s="1"/>
  <c r="N55" i="28" s="1"/>
  <c r="K57" i="28"/>
  <c r="L57" i="28" s="1"/>
  <c r="N57" i="28" s="1"/>
  <c r="K39" i="28"/>
  <c r="L39" i="28" s="1"/>
  <c r="N39" i="28" s="1"/>
  <c r="K37" i="28"/>
  <c r="L37" i="28" s="1"/>
  <c r="N37" i="28" s="1"/>
  <c r="K42" i="28"/>
  <c r="L42" i="28" s="1"/>
  <c r="N42" i="28" s="1"/>
  <c r="K32" i="28"/>
  <c r="L32" i="28" s="1"/>
  <c r="N32" i="28" s="1"/>
  <c r="K30" i="28"/>
  <c r="L30" i="28" s="1"/>
  <c r="N30" i="28" s="1"/>
  <c r="K12" i="28"/>
  <c r="L12" i="28" s="1"/>
  <c r="N12" i="28" s="1"/>
  <c r="K10" i="28"/>
  <c r="L10" i="28" s="1"/>
  <c r="N10" i="28" s="1"/>
  <c r="K115" i="28"/>
  <c r="L115" i="28" s="1"/>
  <c r="N115" i="28" s="1"/>
  <c r="K113" i="28"/>
  <c r="L113" i="28" s="1"/>
  <c r="N113" i="28" s="1"/>
  <c r="K50" i="28"/>
  <c r="L50" i="28" s="1"/>
  <c r="N50" i="28" s="1"/>
  <c r="K157" i="30"/>
  <c r="L157" i="30" s="1"/>
  <c r="K154" i="30"/>
  <c r="L154" i="30" s="1"/>
  <c r="K160" i="30"/>
  <c r="L160" i="30" s="1"/>
  <c r="K162" i="30"/>
  <c r="L162" i="30" s="1"/>
  <c r="K163" i="30"/>
  <c r="L163" i="30" s="1"/>
  <c r="K132" i="30"/>
  <c r="L132" i="30" s="1"/>
  <c r="K134" i="30"/>
  <c r="L134" i="30" s="1"/>
  <c r="K136" i="30"/>
  <c r="L136" i="30" s="1"/>
  <c r="K138" i="30"/>
  <c r="L138" i="30" s="1"/>
  <c r="K140" i="30"/>
  <c r="L140" i="30" s="1"/>
  <c r="K143" i="30"/>
  <c r="L143" i="30" s="1"/>
  <c r="K145" i="30"/>
  <c r="L145" i="30" s="1"/>
  <c r="K147" i="30"/>
  <c r="L147" i="30" s="1"/>
  <c r="K149" i="30"/>
  <c r="L149" i="30" s="1"/>
  <c r="J151" i="30"/>
  <c r="K151" i="30"/>
  <c r="K167" i="30"/>
  <c r="L167" i="30" s="1"/>
  <c r="K170" i="30"/>
  <c r="L170" i="30" s="1"/>
  <c r="K178" i="30"/>
  <c r="L178" i="30" s="1"/>
  <c r="K180" i="30"/>
  <c r="L180" i="30" s="1"/>
  <c r="K184" i="30"/>
  <c r="L184" i="30" s="1"/>
  <c r="K185" i="30"/>
  <c r="L185" i="30" s="1"/>
  <c r="K188" i="30"/>
  <c r="L188" i="30" s="1"/>
  <c r="K189" i="30"/>
  <c r="L189" i="30" s="1"/>
  <c r="K192" i="30"/>
  <c r="L192" i="30" s="1"/>
  <c r="K194" i="30"/>
  <c r="L194" i="30" s="1"/>
  <c r="K41" i="30"/>
  <c r="L41" i="30" s="1"/>
  <c r="K43" i="30"/>
  <c r="L43" i="30" s="1"/>
  <c r="K45" i="30"/>
  <c r="L45" i="30" s="1"/>
  <c r="K47" i="30"/>
  <c r="L47" i="30" s="1"/>
  <c r="K49" i="30"/>
  <c r="L49" i="30" s="1"/>
  <c r="K52" i="30"/>
  <c r="L52" i="30" s="1"/>
  <c r="K54" i="30"/>
  <c r="L54" i="30" s="1"/>
  <c r="K56" i="30"/>
  <c r="L56" i="30" s="1"/>
  <c r="K59" i="30"/>
  <c r="L59" i="30" s="1"/>
  <c r="N100" i="30"/>
  <c r="N95" i="30"/>
  <c r="K87" i="30"/>
  <c r="L87" i="30" s="1"/>
  <c r="K89" i="30"/>
  <c r="L89" i="30" s="1"/>
  <c r="K91" i="30"/>
  <c r="L91" i="30" s="1"/>
  <c r="K93" i="30"/>
  <c r="L93" i="30" s="1"/>
  <c r="K10" i="30"/>
  <c r="L10" i="30" s="1"/>
  <c r="K12" i="30"/>
  <c r="K16" i="30"/>
  <c r="L16" i="30" s="1"/>
  <c r="K17" i="30"/>
  <c r="L17" i="30" s="1"/>
  <c r="N17" i="30" s="1"/>
  <c r="K18" i="30"/>
  <c r="L18" i="30" s="1"/>
  <c r="K20" i="30"/>
  <c r="L20" i="30" s="1"/>
  <c r="K22" i="30"/>
  <c r="L22" i="30" s="1"/>
  <c r="K28" i="30"/>
  <c r="L28" i="30" s="1"/>
  <c r="K31" i="30"/>
  <c r="L31" i="30" s="1"/>
  <c r="K33" i="30"/>
  <c r="L33" i="30" s="1"/>
  <c r="K35" i="30"/>
  <c r="L35" i="30" s="1"/>
  <c r="K115" i="30"/>
  <c r="L115" i="30" s="1"/>
  <c r="K113" i="30"/>
  <c r="L113" i="30" s="1"/>
  <c r="K110" i="30"/>
  <c r="L110" i="30" s="1"/>
  <c r="K106" i="30"/>
  <c r="L106" i="30" s="1"/>
  <c r="K25" i="30"/>
  <c r="L25" i="30" s="1"/>
  <c r="B2" i="30"/>
  <c r="K177" i="17"/>
  <c r="L177" i="17" s="1"/>
  <c r="K179" i="17"/>
  <c r="L179" i="17" s="1"/>
  <c r="K183" i="17"/>
  <c r="L183" i="17" s="1"/>
  <c r="K184" i="17"/>
  <c r="L184" i="17" s="1"/>
  <c r="K187" i="17"/>
  <c r="L187" i="17" s="1"/>
  <c r="K188" i="17"/>
  <c r="L188" i="17" s="1"/>
  <c r="K191" i="17"/>
  <c r="L191" i="17" s="1"/>
  <c r="K193" i="17"/>
  <c r="L193" i="17" s="1"/>
  <c r="K118" i="17"/>
  <c r="L118" i="17" s="1"/>
  <c r="K121" i="17"/>
  <c r="L121" i="17" s="1"/>
  <c r="K123" i="17"/>
  <c r="L123" i="17" s="1"/>
  <c r="K126" i="17"/>
  <c r="L126" i="17" s="1"/>
  <c r="K131" i="17"/>
  <c r="L131" i="17" s="1"/>
  <c r="K133" i="17"/>
  <c r="L133" i="17" s="1"/>
  <c r="K135" i="17"/>
  <c r="L135" i="17" s="1"/>
  <c r="K137" i="17"/>
  <c r="L137" i="17" s="1"/>
  <c r="K139" i="17"/>
  <c r="L139" i="17" s="1"/>
  <c r="K142" i="17"/>
  <c r="L142" i="17" s="1"/>
  <c r="K144" i="17"/>
  <c r="L144" i="17" s="1"/>
  <c r="K146" i="17"/>
  <c r="L146" i="17" s="1"/>
  <c r="K148" i="17"/>
  <c r="L148" i="17" s="1"/>
  <c r="J150" i="17"/>
  <c r="K150" i="17"/>
  <c r="K156" i="17"/>
  <c r="L156" i="17" s="1"/>
  <c r="K159" i="17"/>
  <c r="L159" i="17" s="1"/>
  <c r="K161" i="17"/>
  <c r="L161" i="17" s="1"/>
  <c r="K162" i="17"/>
  <c r="L162" i="17" s="1"/>
  <c r="K166" i="17"/>
  <c r="L166" i="17" s="1"/>
  <c r="K169" i="17"/>
  <c r="L169" i="17" s="1"/>
  <c r="L42" i="17"/>
  <c r="L44" i="17"/>
  <c r="L46" i="17"/>
  <c r="L48" i="17"/>
  <c r="L50" i="17"/>
  <c r="L53" i="17"/>
  <c r="L55" i="17"/>
  <c r="L57" i="17"/>
  <c r="L60" i="17"/>
  <c r="K81" i="17"/>
  <c r="L81" i="17" s="1"/>
  <c r="N99" i="17"/>
  <c r="K97" i="17"/>
  <c r="L97" i="17" s="1"/>
  <c r="L88" i="17"/>
  <c r="L90" i="17"/>
  <c r="L92" i="17"/>
  <c r="L10" i="17"/>
  <c r="L12" i="17"/>
  <c r="L14" i="17"/>
  <c r="L16" i="17"/>
  <c r="L17" i="17"/>
  <c r="N17" i="17" s="1"/>
  <c r="L18" i="17"/>
  <c r="L20" i="17"/>
  <c r="L22" i="17"/>
  <c r="L28" i="17"/>
  <c r="L31" i="17"/>
  <c r="L33" i="17"/>
  <c r="L35" i="17"/>
  <c r="K153" i="17"/>
  <c r="L153" i="17" s="1"/>
  <c r="K114" i="17"/>
  <c r="L114" i="17" s="1"/>
  <c r="K112" i="17"/>
  <c r="L112" i="17" s="1"/>
  <c r="K109" i="17"/>
  <c r="L109" i="17" s="1"/>
  <c r="K105" i="17"/>
  <c r="L105" i="17" s="1"/>
  <c r="L25" i="17"/>
  <c r="B2" i="17"/>
  <c r="K150" i="26"/>
  <c r="L150" i="26" s="1"/>
  <c r="K136" i="26"/>
  <c r="L136" i="26" s="1"/>
  <c r="K75" i="26"/>
  <c r="L75" i="26" s="1"/>
  <c r="K63" i="26"/>
  <c r="L63" i="26" s="1"/>
  <c r="K62" i="26"/>
  <c r="L62" i="26" s="1"/>
  <c r="K14" i="28"/>
  <c r="L14" i="28" s="1"/>
  <c r="N14" i="28" s="1"/>
  <c r="K46" i="28"/>
  <c r="L46" i="28" s="1"/>
  <c r="N46" i="28" s="1"/>
  <c r="K48" i="28"/>
  <c r="L48" i="28" s="1"/>
  <c r="N48" i="28" s="1"/>
  <c r="G16" i="16"/>
  <c r="K218" i="31"/>
  <c r="L218" i="31" s="1"/>
  <c r="K216" i="31"/>
  <c r="L216" i="31" s="1"/>
  <c r="K213" i="31"/>
  <c r="L213" i="31" s="1"/>
  <c r="K212" i="31"/>
  <c r="L212" i="31" s="1"/>
  <c r="K209" i="31"/>
  <c r="L209" i="31" s="1"/>
  <c r="K208" i="31"/>
  <c r="L208" i="31" s="1"/>
  <c r="K204" i="31"/>
  <c r="L204" i="31" s="1"/>
  <c r="K202" i="31"/>
  <c r="L202" i="31" s="1"/>
  <c r="K201" i="31"/>
  <c r="L201" i="31" s="1"/>
  <c r="K195" i="31"/>
  <c r="L195" i="31" s="1"/>
  <c r="K194" i="31"/>
  <c r="L194" i="31" s="1"/>
  <c r="K193" i="31"/>
  <c r="L193" i="31" s="1"/>
  <c r="K188" i="31"/>
  <c r="L188" i="31" s="1"/>
  <c r="K187" i="31"/>
  <c r="L187" i="31" s="1"/>
  <c r="K186" i="31"/>
  <c r="L186" i="31" s="1"/>
  <c r="K183" i="31"/>
  <c r="L183" i="31" s="1"/>
  <c r="K182" i="31"/>
  <c r="L182" i="31" s="1"/>
  <c r="K181" i="31"/>
  <c r="L181" i="31" s="1"/>
  <c r="K177" i="31"/>
  <c r="L177" i="31" s="1"/>
  <c r="K176" i="31"/>
  <c r="L176" i="31" s="1"/>
  <c r="K173" i="31"/>
  <c r="L173" i="31" s="1"/>
  <c r="K172" i="31"/>
  <c r="L172" i="31" s="1"/>
  <c r="K171" i="31"/>
  <c r="L171" i="31" s="1"/>
  <c r="K168" i="31"/>
  <c r="L168" i="31" s="1"/>
  <c r="K167" i="31"/>
  <c r="L167" i="31" s="1"/>
  <c r="K166" i="31"/>
  <c r="L166" i="31" s="1"/>
  <c r="K161" i="31"/>
  <c r="L161" i="31" s="1"/>
  <c r="K157" i="31"/>
  <c r="L157" i="31" s="1"/>
  <c r="K155" i="31"/>
  <c r="L155" i="31" s="1"/>
  <c r="K153" i="31"/>
  <c r="L153" i="31" s="1"/>
  <c r="K148" i="31"/>
  <c r="L148" i="31" s="1"/>
  <c r="K146" i="31"/>
  <c r="L146" i="31" s="1"/>
  <c r="K144" i="31"/>
  <c r="L144" i="31" s="1"/>
  <c r="K141" i="31"/>
  <c r="L141" i="31" s="1"/>
  <c r="K137" i="31"/>
  <c r="L137" i="31" s="1"/>
  <c r="K136" i="31"/>
  <c r="L136" i="31" s="1"/>
  <c r="K135" i="31"/>
  <c r="L135" i="31" s="1"/>
  <c r="K133" i="31"/>
  <c r="L133" i="31" s="1"/>
  <c r="K130" i="31"/>
  <c r="L130" i="31" s="1"/>
  <c r="K127" i="31"/>
  <c r="L127" i="31" s="1"/>
  <c r="K124" i="31"/>
  <c r="L124" i="31" s="1"/>
  <c r="K122" i="31"/>
  <c r="L122" i="31" s="1"/>
  <c r="K120" i="31"/>
  <c r="L120" i="31" s="1"/>
  <c r="K118" i="31"/>
  <c r="L118" i="31" s="1"/>
  <c r="K116" i="31"/>
  <c r="L116" i="31" s="1"/>
  <c r="K113" i="31"/>
  <c r="L113" i="31" s="1"/>
  <c r="K111" i="31"/>
  <c r="L111" i="31" s="1"/>
  <c r="K109" i="31"/>
  <c r="L109" i="31" s="1"/>
  <c r="K107" i="31"/>
  <c r="L107" i="31" s="1"/>
  <c r="K105" i="31"/>
  <c r="L105" i="31" s="1"/>
  <c r="K99" i="31"/>
  <c r="L99" i="31" s="1"/>
  <c r="K98" i="31"/>
  <c r="L98" i="31" s="1"/>
  <c r="K95" i="31"/>
  <c r="L95" i="31" s="1"/>
  <c r="K94" i="31"/>
  <c r="L94" i="31" s="1"/>
  <c r="K90" i="31"/>
  <c r="L90" i="31" s="1"/>
  <c r="K87" i="31"/>
  <c r="L87" i="31" s="1"/>
  <c r="K83" i="31"/>
  <c r="L83" i="31" s="1"/>
  <c r="K78" i="31"/>
  <c r="L78" i="31" s="1"/>
  <c r="K76" i="31"/>
  <c r="L76" i="31" s="1"/>
  <c r="K74" i="31"/>
  <c r="L74" i="31" s="1"/>
  <c r="K72" i="31"/>
  <c r="L72" i="31" s="1"/>
  <c r="K67" i="31"/>
  <c r="L67" i="31" s="1"/>
  <c r="K65" i="31"/>
  <c r="L65" i="31" s="1"/>
  <c r="K61" i="31"/>
  <c r="L61" i="31" s="1"/>
  <c r="K58" i="31"/>
  <c r="L58" i="31" s="1"/>
  <c r="K56" i="31"/>
  <c r="L56" i="31" s="1"/>
  <c r="K54" i="31"/>
  <c r="L54" i="31" s="1"/>
  <c r="K51" i="31"/>
  <c r="L51" i="31" s="1"/>
  <c r="K49" i="31"/>
  <c r="L49" i="31" s="1"/>
  <c r="K47" i="31"/>
  <c r="L47" i="31" s="1"/>
  <c r="K45" i="31"/>
  <c r="L45" i="31" s="1"/>
  <c r="K43" i="31"/>
  <c r="L43" i="31" s="1"/>
  <c r="K41" i="31"/>
  <c r="L41" i="31" s="1"/>
  <c r="K35" i="31"/>
  <c r="L35" i="31" s="1"/>
  <c r="K33" i="31"/>
  <c r="L33" i="31" s="1"/>
  <c r="K31" i="31"/>
  <c r="L31" i="31" s="1"/>
  <c r="K28" i="31"/>
  <c r="L28" i="31" s="1"/>
  <c r="K25" i="31"/>
  <c r="L25" i="31" s="1"/>
  <c r="K22" i="31"/>
  <c r="L22" i="31" s="1"/>
  <c r="K20" i="31"/>
  <c r="L20" i="31" s="1"/>
  <c r="K18" i="31"/>
  <c r="L18" i="31" s="1"/>
  <c r="K17" i="31"/>
  <c r="L17" i="31" s="1"/>
  <c r="N17" i="31" s="1"/>
  <c r="K16" i="31"/>
  <c r="L16" i="31" s="1"/>
  <c r="N16" i="31" s="1"/>
  <c r="K14" i="31"/>
  <c r="L14" i="31" s="1"/>
  <c r="K12" i="31"/>
  <c r="L12" i="31" s="1"/>
  <c r="K10" i="31"/>
  <c r="L10" i="31" s="1"/>
  <c r="B2" i="31"/>
  <c r="G13" i="16"/>
  <c r="K230" i="28"/>
  <c r="L230" i="28" s="1"/>
  <c r="N230" i="28" s="1"/>
  <c r="N229" i="28" s="1"/>
  <c r="K228" i="28"/>
  <c r="L228" i="28" s="1"/>
  <c r="N228" i="28" s="1"/>
  <c r="K225" i="28"/>
  <c r="L225" i="28" s="1"/>
  <c r="N225" i="28" s="1"/>
  <c r="K224" i="28"/>
  <c r="L224" i="28" s="1"/>
  <c r="N224" i="28" s="1"/>
  <c r="K221" i="28"/>
  <c r="L221" i="28" s="1"/>
  <c r="N221" i="28" s="1"/>
  <c r="K220" i="28"/>
  <c r="L220" i="28" s="1"/>
  <c r="N220" i="28" s="1"/>
  <c r="K216" i="28"/>
  <c r="L216" i="28" s="1"/>
  <c r="N216" i="28" s="1"/>
  <c r="K214" i="28"/>
  <c r="L214" i="28" s="1"/>
  <c r="N214" i="28" s="1"/>
  <c r="K213" i="28"/>
  <c r="L213" i="28" s="1"/>
  <c r="N213" i="28" s="1"/>
  <c r="K207" i="28"/>
  <c r="L207" i="28" s="1"/>
  <c r="N207" i="28" s="1"/>
  <c r="K206" i="28"/>
  <c r="L206" i="28" s="1"/>
  <c r="N206" i="28" s="1"/>
  <c r="K205" i="28"/>
  <c r="L205" i="28" s="1"/>
  <c r="N205" i="28" s="1"/>
  <c r="K200" i="28"/>
  <c r="L200" i="28" s="1"/>
  <c r="N200" i="28" s="1"/>
  <c r="K199" i="28"/>
  <c r="L199" i="28" s="1"/>
  <c r="N199" i="28" s="1"/>
  <c r="K198" i="28"/>
  <c r="L198" i="28" s="1"/>
  <c r="N198" i="28" s="1"/>
  <c r="K195" i="28"/>
  <c r="L195" i="28" s="1"/>
  <c r="N195" i="28" s="1"/>
  <c r="K194" i="28"/>
  <c r="L194" i="28" s="1"/>
  <c r="N194" i="28" s="1"/>
  <c r="K193" i="28"/>
  <c r="L193" i="28" s="1"/>
  <c r="N193" i="28" s="1"/>
  <c r="K189" i="28"/>
  <c r="L189" i="28" s="1"/>
  <c r="N189" i="28" s="1"/>
  <c r="K188" i="28"/>
  <c r="L188" i="28" s="1"/>
  <c r="N188" i="28" s="1"/>
  <c r="K185" i="28"/>
  <c r="L185" i="28" s="1"/>
  <c r="N185" i="28" s="1"/>
  <c r="K184" i="28"/>
  <c r="L184" i="28" s="1"/>
  <c r="N184" i="28" s="1"/>
  <c r="K183" i="28"/>
  <c r="L183" i="28" s="1"/>
  <c r="N183" i="28" s="1"/>
  <c r="K180" i="28"/>
  <c r="L180" i="28" s="1"/>
  <c r="N180" i="28" s="1"/>
  <c r="K179" i="28"/>
  <c r="L179" i="28" s="1"/>
  <c r="N179" i="28" s="1"/>
  <c r="K178" i="28"/>
  <c r="L178" i="28" s="1"/>
  <c r="N178" i="28" s="1"/>
  <c r="K173" i="28"/>
  <c r="L173" i="28" s="1"/>
  <c r="N173" i="28" s="1"/>
  <c r="K172" i="28"/>
  <c r="L172" i="28" s="1"/>
  <c r="N172" i="28" s="1"/>
  <c r="K171" i="28"/>
  <c r="L171" i="28" s="1"/>
  <c r="N171" i="28" s="1"/>
  <c r="K167" i="28"/>
  <c r="L167" i="28" s="1"/>
  <c r="N167" i="28" s="1"/>
  <c r="K165" i="28"/>
  <c r="L165" i="28" s="1"/>
  <c r="N165" i="28" s="1"/>
  <c r="K163" i="28"/>
  <c r="L163" i="28" s="1"/>
  <c r="N163" i="28" s="1"/>
  <c r="K158" i="28"/>
  <c r="L158" i="28" s="1"/>
  <c r="N158" i="28" s="1"/>
  <c r="K155" i="28"/>
  <c r="L155" i="28" s="1"/>
  <c r="N155" i="28" s="1"/>
  <c r="K151" i="28"/>
  <c r="L151" i="28" s="1"/>
  <c r="N151" i="28" s="1"/>
  <c r="K150" i="28"/>
  <c r="L150" i="28" s="1"/>
  <c r="N150" i="28" s="1"/>
  <c r="K148" i="28"/>
  <c r="L148" i="28" s="1"/>
  <c r="N148" i="28" s="1"/>
  <c r="K145" i="28"/>
  <c r="L145" i="28" s="1"/>
  <c r="N145" i="28" s="1"/>
  <c r="K142" i="28"/>
  <c r="L142" i="28" s="1"/>
  <c r="N142" i="28" s="1"/>
  <c r="K139" i="28"/>
  <c r="L139" i="28" s="1"/>
  <c r="N139" i="28" s="1"/>
  <c r="K137" i="28"/>
  <c r="L137" i="28" s="1"/>
  <c r="N137" i="28" s="1"/>
  <c r="K135" i="28"/>
  <c r="L135" i="28" s="1"/>
  <c r="N135" i="28" s="1"/>
  <c r="K133" i="28"/>
  <c r="L133" i="28" s="1"/>
  <c r="N133" i="28" s="1"/>
  <c r="K131" i="28"/>
  <c r="L131" i="28" s="1"/>
  <c r="N131" i="28" s="1"/>
  <c r="K128" i="28"/>
  <c r="L128" i="28" s="1"/>
  <c r="N128" i="28" s="1"/>
  <c r="K126" i="28"/>
  <c r="L126" i="28" s="1"/>
  <c r="N126" i="28" s="1"/>
  <c r="K124" i="28"/>
  <c r="L124" i="28" s="1"/>
  <c r="N124" i="28" s="1"/>
  <c r="K122" i="28"/>
  <c r="L122" i="28" s="1"/>
  <c r="N122" i="28" s="1"/>
  <c r="K120" i="28"/>
  <c r="L120" i="28" s="1"/>
  <c r="N120" i="28" s="1"/>
  <c r="K97" i="28"/>
  <c r="L97" i="28" s="1"/>
  <c r="N97" i="28" s="1"/>
  <c r="N94" i="28" s="1"/>
  <c r="K93" i="28"/>
  <c r="L93" i="28" s="1"/>
  <c r="N93" i="28" s="1"/>
  <c r="N90" i="28" s="1"/>
  <c r="K88" i="28"/>
  <c r="L88" i="28" s="1"/>
  <c r="N88" i="28" s="1"/>
  <c r="N77" i="28" s="1"/>
  <c r="K63" i="28"/>
  <c r="L63" i="28" s="1"/>
  <c r="N63" i="28" s="1"/>
  <c r="B2" i="28"/>
  <c r="K51" i="20"/>
  <c r="L51" i="20" s="1"/>
  <c r="K54" i="27"/>
  <c r="L54" i="27" s="1"/>
  <c r="K55" i="26"/>
  <c r="L55" i="26" s="1"/>
  <c r="K54" i="26"/>
  <c r="L54" i="26" s="1"/>
  <c r="G11" i="16"/>
  <c r="G9" i="16"/>
  <c r="K170" i="27"/>
  <c r="L170" i="27" s="1"/>
  <c r="K168" i="27"/>
  <c r="L168" i="27" s="1"/>
  <c r="K165" i="27"/>
  <c r="L165" i="27" s="1"/>
  <c r="K164" i="27"/>
  <c r="L164" i="27" s="1"/>
  <c r="K161" i="27"/>
  <c r="L161" i="27" s="1"/>
  <c r="K160" i="27"/>
  <c r="L160" i="27" s="1"/>
  <c r="K156" i="27"/>
  <c r="L156" i="27" s="1"/>
  <c r="K154" i="27"/>
  <c r="L154" i="27" s="1"/>
  <c r="K153" i="27"/>
  <c r="L153" i="27" s="1"/>
  <c r="K146" i="27"/>
  <c r="L146" i="27" s="1"/>
  <c r="K145" i="27"/>
  <c r="L145" i="27" s="1"/>
  <c r="K137" i="27"/>
  <c r="L137" i="27" s="1"/>
  <c r="K135" i="27"/>
  <c r="L135" i="27" s="1"/>
  <c r="K132" i="27"/>
  <c r="L132" i="27" s="1"/>
  <c r="K131" i="27"/>
  <c r="L131" i="27" s="1"/>
  <c r="K120" i="27"/>
  <c r="L120" i="27" s="1"/>
  <c r="K118" i="27"/>
  <c r="L118" i="27" s="1"/>
  <c r="K106" i="27"/>
  <c r="L106" i="27" s="1"/>
  <c r="K105" i="27"/>
  <c r="L105" i="27" s="1"/>
  <c r="K102" i="27"/>
  <c r="L102" i="27" s="1"/>
  <c r="K97" i="27"/>
  <c r="L97" i="27" s="1"/>
  <c r="K96" i="27"/>
  <c r="L96" i="27" s="1"/>
  <c r="K91" i="27"/>
  <c r="L91" i="27" s="1"/>
  <c r="K89" i="27"/>
  <c r="L89" i="27" s="1"/>
  <c r="K86" i="27"/>
  <c r="L86" i="27" s="1"/>
  <c r="K78" i="27"/>
  <c r="L78" i="27" s="1"/>
  <c r="K76" i="27"/>
  <c r="L76" i="27" s="1"/>
  <c r="K73" i="27"/>
  <c r="L73" i="27" s="1"/>
  <c r="K69" i="27"/>
  <c r="L69" i="27" s="1"/>
  <c r="K67" i="27"/>
  <c r="L67" i="27" s="1"/>
  <c r="K65" i="27"/>
  <c r="L65" i="27" s="1"/>
  <c r="K60" i="27"/>
  <c r="L60" i="27" s="1"/>
  <c r="K53" i="27"/>
  <c r="K52" i="27"/>
  <c r="L52" i="27" s="1"/>
  <c r="K43" i="27"/>
  <c r="L43" i="27" s="1"/>
  <c r="K41" i="27"/>
  <c r="L41" i="27" s="1"/>
  <c r="K39" i="27"/>
  <c r="L39" i="27" s="1"/>
  <c r="K36" i="27"/>
  <c r="L36" i="27" s="1"/>
  <c r="K33" i="27"/>
  <c r="L33" i="27" s="1"/>
  <c r="K31" i="27"/>
  <c r="L31" i="27" s="1"/>
  <c r="K29" i="27"/>
  <c r="L29" i="27" s="1"/>
  <c r="K27" i="27"/>
  <c r="L27" i="27" s="1"/>
  <c r="K24" i="27"/>
  <c r="L24" i="27" s="1"/>
  <c r="K22" i="27"/>
  <c r="L22" i="27" s="1"/>
  <c r="K20" i="27"/>
  <c r="L20" i="27" s="1"/>
  <c r="L19" i="27"/>
  <c r="N19" i="27" s="1"/>
  <c r="L18" i="27"/>
  <c r="K16" i="27"/>
  <c r="L16" i="27" s="1"/>
  <c r="K14" i="27"/>
  <c r="L14" i="27" s="1"/>
  <c r="K12" i="27"/>
  <c r="L12" i="27" s="1"/>
  <c r="K10" i="27"/>
  <c r="L10" i="27" s="1"/>
  <c r="B2" i="27"/>
  <c r="K175" i="26"/>
  <c r="L175" i="26" s="1"/>
  <c r="K173" i="26"/>
  <c r="L173" i="26" s="1"/>
  <c r="K170" i="26"/>
  <c r="L170" i="26" s="1"/>
  <c r="K169" i="26"/>
  <c r="L169" i="26" s="1"/>
  <c r="K166" i="26"/>
  <c r="L166" i="26" s="1"/>
  <c r="K165" i="26"/>
  <c r="L165" i="26" s="1"/>
  <c r="K161" i="26"/>
  <c r="L161" i="26" s="1"/>
  <c r="K159" i="26"/>
  <c r="L159" i="26" s="1"/>
  <c r="K158" i="26"/>
  <c r="L158" i="26" s="1"/>
  <c r="K151" i="26"/>
  <c r="L151" i="26" s="1"/>
  <c r="K149" i="26"/>
  <c r="L149" i="26" s="1"/>
  <c r="K141" i="26"/>
  <c r="L141" i="26" s="1"/>
  <c r="K139" i="26"/>
  <c r="L139" i="26" s="1"/>
  <c r="K135" i="26"/>
  <c r="L135" i="26" s="1"/>
  <c r="K134" i="26"/>
  <c r="L134" i="26" s="1"/>
  <c r="K123" i="26"/>
  <c r="L123" i="26" s="1"/>
  <c r="K121" i="26"/>
  <c r="L121" i="26" s="1"/>
  <c r="K109" i="26"/>
  <c r="L109" i="26" s="1"/>
  <c r="N109" i="26" s="1"/>
  <c r="K108" i="26"/>
  <c r="L108" i="26" s="1"/>
  <c r="N108" i="26" s="1"/>
  <c r="K105" i="26"/>
  <c r="L105" i="26" s="1"/>
  <c r="K100" i="26"/>
  <c r="L100" i="26" s="1"/>
  <c r="K99" i="26"/>
  <c r="L99" i="26" s="1"/>
  <c r="K94" i="26"/>
  <c r="L94" i="26" s="1"/>
  <c r="K92" i="26"/>
  <c r="L92" i="26" s="1"/>
  <c r="K89" i="26"/>
  <c r="L89" i="26" s="1"/>
  <c r="K81" i="26"/>
  <c r="L81" i="26" s="1"/>
  <c r="K79" i="26"/>
  <c r="L79" i="26" s="1"/>
  <c r="K73" i="26"/>
  <c r="L73" i="26" s="1"/>
  <c r="K71" i="26"/>
  <c r="L71" i="26" s="1"/>
  <c r="K69" i="26"/>
  <c r="L69" i="26" s="1"/>
  <c r="K41" i="26"/>
  <c r="L41" i="26" s="1"/>
  <c r="K39" i="26"/>
  <c r="L39" i="26" s="1"/>
  <c r="K37" i="26"/>
  <c r="L37" i="26" s="1"/>
  <c r="K34" i="26"/>
  <c r="L34" i="26" s="1"/>
  <c r="K31" i="26"/>
  <c r="L31" i="26" s="1"/>
  <c r="K29" i="26"/>
  <c r="L29" i="26" s="1"/>
  <c r="K27" i="26"/>
  <c r="L27" i="26" s="1"/>
  <c r="K25" i="26"/>
  <c r="L25" i="26" s="1"/>
  <c r="K22" i="26"/>
  <c r="L22" i="26" s="1"/>
  <c r="K20" i="26"/>
  <c r="L20" i="26" s="1"/>
  <c r="K18" i="26"/>
  <c r="L18" i="26" s="1"/>
  <c r="K16" i="26"/>
  <c r="L16" i="26" s="1"/>
  <c r="K14" i="26"/>
  <c r="L14" i="26" s="1"/>
  <c r="K12" i="26"/>
  <c r="L12" i="26" s="1"/>
  <c r="K10" i="26"/>
  <c r="L10" i="26" s="1"/>
  <c r="B2" i="26"/>
  <c r="K129" i="20"/>
  <c r="L129" i="20" s="1"/>
  <c r="K128" i="20"/>
  <c r="L128" i="20" s="1"/>
  <c r="K167" i="20"/>
  <c r="L167" i="20" s="1"/>
  <c r="K165" i="20"/>
  <c r="L165" i="20" s="1"/>
  <c r="K162" i="20"/>
  <c r="L162" i="20" s="1"/>
  <c r="K161" i="20"/>
  <c r="L161" i="20" s="1"/>
  <c r="K158" i="20"/>
  <c r="L158" i="20" s="1"/>
  <c r="K157" i="20"/>
  <c r="L157" i="20" s="1"/>
  <c r="K153" i="20"/>
  <c r="L153" i="20" s="1"/>
  <c r="K151" i="20"/>
  <c r="L151" i="20" s="1"/>
  <c r="K150" i="20"/>
  <c r="L150" i="20" s="1"/>
  <c r="K143" i="20"/>
  <c r="L143" i="20" s="1"/>
  <c r="K142" i="20"/>
  <c r="L142" i="20" s="1"/>
  <c r="K134" i="20"/>
  <c r="L134" i="20" s="1"/>
  <c r="K132" i="20"/>
  <c r="L132" i="20" s="1"/>
  <c r="K70" i="20"/>
  <c r="L70" i="20" s="1"/>
  <c r="K83" i="20"/>
  <c r="L83" i="20" s="1"/>
  <c r="K99" i="20"/>
  <c r="L99" i="20" s="1"/>
  <c r="B2" i="18"/>
  <c r="B2" i="20"/>
  <c r="K117" i="20"/>
  <c r="L117" i="20" s="1"/>
  <c r="K115" i="20"/>
  <c r="L115" i="20" s="1"/>
  <c r="K103" i="20"/>
  <c r="L103" i="20" s="1"/>
  <c r="K102" i="20"/>
  <c r="L102" i="20" s="1"/>
  <c r="K94" i="20"/>
  <c r="L94" i="20" s="1"/>
  <c r="K93" i="20"/>
  <c r="L93" i="20" s="1"/>
  <c r="K88" i="20"/>
  <c r="L88" i="20" s="1"/>
  <c r="K86" i="20"/>
  <c r="L86" i="20" s="1"/>
  <c r="K75" i="20"/>
  <c r="L75" i="20" s="1"/>
  <c r="K73" i="20"/>
  <c r="L73" i="20" s="1"/>
  <c r="K66" i="20"/>
  <c r="L66" i="20" s="1"/>
  <c r="K64" i="20"/>
  <c r="L64" i="20" s="1"/>
  <c r="K62" i="20"/>
  <c r="L62" i="20" s="1"/>
  <c r="K41" i="20"/>
  <c r="L41" i="20" s="1"/>
  <c r="K39" i="20"/>
  <c r="L39" i="20" s="1"/>
  <c r="K37" i="20"/>
  <c r="L37" i="20" s="1"/>
  <c r="K34" i="20"/>
  <c r="L34" i="20" s="1"/>
  <c r="K31" i="20"/>
  <c r="L31" i="20" s="1"/>
  <c r="K29" i="20"/>
  <c r="L29" i="20" s="1"/>
  <c r="K27" i="20"/>
  <c r="L27" i="20" s="1"/>
  <c r="K25" i="20"/>
  <c r="L25" i="20" s="1"/>
  <c r="K22" i="20"/>
  <c r="L22" i="20" s="1"/>
  <c r="K20" i="20"/>
  <c r="L20" i="20" s="1"/>
  <c r="K18" i="20"/>
  <c r="L18" i="20" s="1"/>
  <c r="K16" i="20"/>
  <c r="L16" i="20" s="1"/>
  <c r="K14" i="20"/>
  <c r="L14" i="20" s="1"/>
  <c r="K12" i="20"/>
  <c r="L12" i="20" s="1"/>
  <c r="K10" i="20"/>
  <c r="L10" i="20" s="1"/>
  <c r="G12" i="16"/>
  <c r="G10" i="16"/>
  <c r="H51" i="16"/>
  <c r="H40" i="16"/>
  <c r="H22" i="16"/>
  <c r="L130" i="18"/>
  <c r="L129" i="18" s="1"/>
  <c r="L128" i="18"/>
  <c r="L127" i="18"/>
  <c r="L123" i="18"/>
  <c r="L121" i="18"/>
  <c r="L119" i="18"/>
  <c r="L116" i="18"/>
  <c r="L114" i="18"/>
  <c r="L112" i="18"/>
  <c r="L110" i="18"/>
  <c r="L108" i="18"/>
  <c r="L106" i="18"/>
  <c r="L102" i="18"/>
  <c r="L100" i="18"/>
  <c r="L98" i="18"/>
  <c r="L95" i="18"/>
  <c r="L93" i="18"/>
  <c r="L92" i="18" s="1"/>
  <c r="L80" i="18"/>
  <c r="L84" i="18"/>
  <c r="L85" i="18"/>
  <c r="L86" i="18"/>
  <c r="L87" i="18"/>
  <c r="L90" i="18"/>
  <c r="L76" i="18"/>
  <c r="L74" i="18"/>
  <c r="L72" i="18"/>
  <c r="L69" i="18"/>
  <c r="L67" i="18"/>
  <c r="L65" i="18"/>
  <c r="L63" i="18"/>
  <c r="L60" i="18"/>
  <c r="L58" i="18"/>
  <c r="L56" i="18"/>
  <c r="L54" i="18"/>
  <c r="L50" i="18"/>
  <c r="L48" i="18"/>
  <c r="L45" i="18"/>
  <c r="L40" i="18"/>
  <c r="L43" i="18"/>
  <c r="L37" i="18"/>
  <c r="L35" i="18"/>
  <c r="L32" i="18"/>
  <c r="L30" i="18"/>
  <c r="L27" i="18"/>
  <c r="L23" i="18"/>
  <c r="L21" i="18"/>
  <c r="L18" i="18"/>
  <c r="L16" i="18"/>
  <c r="L14" i="18"/>
  <c r="L11" i="18"/>
  <c r="L9" i="18"/>
  <c r="N16" i="17" l="1"/>
  <c r="R16" i="17" s="1"/>
  <c r="S16" i="17" s="1"/>
  <c r="P16" i="17"/>
  <c r="N18" i="27"/>
  <c r="P18" i="27"/>
  <c r="N20" i="31"/>
  <c r="R20" i="31" s="1"/>
  <c r="S20" i="31" s="1"/>
  <c r="P20" i="31"/>
  <c r="N43" i="31"/>
  <c r="R43" i="31" s="1"/>
  <c r="S43" i="31" s="1"/>
  <c r="P43" i="31"/>
  <c r="N61" i="31"/>
  <c r="R61" i="31" s="1"/>
  <c r="S61" i="31" s="1"/>
  <c r="P61" i="31"/>
  <c r="N87" i="31"/>
  <c r="P87" i="31"/>
  <c r="N118" i="31"/>
  <c r="R118" i="31" s="1"/>
  <c r="S118" i="31" s="1"/>
  <c r="P118" i="31"/>
  <c r="N22" i="31"/>
  <c r="R22" i="31" s="1"/>
  <c r="S22" i="31" s="1"/>
  <c r="P22" i="31"/>
  <c r="N33" i="31"/>
  <c r="R33" i="31" s="1"/>
  <c r="S33" i="31" s="1"/>
  <c r="P33" i="31"/>
  <c r="N45" i="31"/>
  <c r="R45" i="31" s="1"/>
  <c r="S45" i="31" s="1"/>
  <c r="P45" i="31"/>
  <c r="N54" i="31"/>
  <c r="R54" i="31" s="1"/>
  <c r="S54" i="31" s="1"/>
  <c r="P54" i="31"/>
  <c r="N65" i="31"/>
  <c r="R65" i="31" s="1"/>
  <c r="P65" i="31"/>
  <c r="N76" i="31"/>
  <c r="R76" i="31" s="1"/>
  <c r="S76" i="31" s="1"/>
  <c r="P76" i="31"/>
  <c r="N90" i="31"/>
  <c r="R90" i="31" s="1"/>
  <c r="P90" i="31"/>
  <c r="N99" i="31"/>
  <c r="R99" i="31" s="1"/>
  <c r="S99" i="31" s="1"/>
  <c r="P99" i="31"/>
  <c r="N111" i="31"/>
  <c r="R111" i="31" s="1"/>
  <c r="S111" i="31" s="1"/>
  <c r="P111" i="31"/>
  <c r="N120" i="31"/>
  <c r="R120" i="31" s="1"/>
  <c r="S120" i="31" s="1"/>
  <c r="P120" i="31"/>
  <c r="N130" i="31"/>
  <c r="R130" i="31" s="1"/>
  <c r="P130" i="31"/>
  <c r="N137" i="31"/>
  <c r="P137" i="31"/>
  <c r="N148" i="31"/>
  <c r="R148" i="31" s="1"/>
  <c r="S148" i="31" s="1"/>
  <c r="P148" i="31"/>
  <c r="N161" i="31"/>
  <c r="R161" i="31" s="1"/>
  <c r="S161" i="31" s="1"/>
  <c r="P161" i="31"/>
  <c r="N171" i="31"/>
  <c r="R171" i="31" s="1"/>
  <c r="S171" i="31" s="1"/>
  <c r="P171" i="31"/>
  <c r="N177" i="31"/>
  <c r="R177" i="31" s="1"/>
  <c r="S177" i="31" s="1"/>
  <c r="P177" i="31"/>
  <c r="N186" i="31"/>
  <c r="R186" i="31" s="1"/>
  <c r="S186" i="31" s="1"/>
  <c r="P186" i="31"/>
  <c r="N194" i="31"/>
  <c r="R194" i="31" s="1"/>
  <c r="S194" i="31" s="1"/>
  <c r="P194" i="31"/>
  <c r="N204" i="31"/>
  <c r="R204" i="31" s="1"/>
  <c r="P204" i="31"/>
  <c r="N213" i="31"/>
  <c r="R213" i="31" s="1"/>
  <c r="S213" i="31" s="1"/>
  <c r="P213" i="31"/>
  <c r="N47" i="31"/>
  <c r="R47" i="31" s="1"/>
  <c r="S47" i="31" s="1"/>
  <c r="P47" i="31"/>
  <c r="N67" i="31"/>
  <c r="R67" i="31" s="1"/>
  <c r="S67" i="31" s="1"/>
  <c r="P67" i="31"/>
  <c r="N94" i="31"/>
  <c r="R94" i="31" s="1"/>
  <c r="S94" i="31" s="1"/>
  <c r="P94" i="31"/>
  <c r="N105" i="31"/>
  <c r="R105" i="31" s="1"/>
  <c r="P105" i="31"/>
  <c r="N122" i="31"/>
  <c r="R122" i="31" s="1"/>
  <c r="S122" i="31" s="1"/>
  <c r="P122" i="31"/>
  <c r="N133" i="31"/>
  <c r="R133" i="31" s="1"/>
  <c r="S133" i="31" s="1"/>
  <c r="P133" i="31"/>
  <c r="N141" i="31"/>
  <c r="R141" i="31" s="1"/>
  <c r="P141" i="31"/>
  <c r="N153" i="31"/>
  <c r="R153" i="31" s="1"/>
  <c r="P153" i="31"/>
  <c r="N166" i="31"/>
  <c r="R166" i="31" s="1"/>
  <c r="P166" i="31"/>
  <c r="N172" i="31"/>
  <c r="R172" i="31" s="1"/>
  <c r="S172" i="31" s="1"/>
  <c r="P172" i="31"/>
  <c r="N181" i="31"/>
  <c r="R181" i="31" s="1"/>
  <c r="P181" i="31"/>
  <c r="N187" i="31"/>
  <c r="R187" i="31" s="1"/>
  <c r="S187" i="31" s="1"/>
  <c r="P187" i="31"/>
  <c r="N195" i="31"/>
  <c r="R195" i="31" s="1"/>
  <c r="S195" i="31" s="1"/>
  <c r="P195" i="31"/>
  <c r="N208" i="31"/>
  <c r="R208" i="31" s="1"/>
  <c r="S208" i="31" s="1"/>
  <c r="P208" i="31"/>
  <c r="N216" i="31"/>
  <c r="R216" i="31" s="1"/>
  <c r="S216" i="31" s="1"/>
  <c r="P216" i="31"/>
  <c r="N10" i="31"/>
  <c r="R10" i="31" s="1"/>
  <c r="P10" i="31"/>
  <c r="N25" i="31"/>
  <c r="R25" i="31" s="1"/>
  <c r="S25" i="31" s="1"/>
  <c r="P25" i="31"/>
  <c r="N35" i="31"/>
  <c r="R35" i="31" s="1"/>
  <c r="S35" i="31" s="1"/>
  <c r="P35" i="31"/>
  <c r="N56" i="31"/>
  <c r="P56" i="31"/>
  <c r="N78" i="31"/>
  <c r="R78" i="31" s="1"/>
  <c r="S78" i="31" s="1"/>
  <c r="P78" i="31"/>
  <c r="N113" i="31"/>
  <c r="R113" i="31" s="1"/>
  <c r="S113" i="31" s="1"/>
  <c r="P113" i="31"/>
  <c r="N12" i="31"/>
  <c r="R12" i="31" s="1"/>
  <c r="S12" i="31" s="1"/>
  <c r="P12" i="31"/>
  <c r="N18" i="31"/>
  <c r="R18" i="31" s="1"/>
  <c r="S18" i="31" s="1"/>
  <c r="P18" i="31"/>
  <c r="N28" i="31"/>
  <c r="R28" i="31" s="1"/>
  <c r="P28" i="31"/>
  <c r="N41" i="31"/>
  <c r="R41" i="31" s="1"/>
  <c r="P41" i="31"/>
  <c r="N49" i="31"/>
  <c r="R49" i="31" s="1"/>
  <c r="S49" i="31" s="1"/>
  <c r="P49" i="31"/>
  <c r="N58" i="31"/>
  <c r="R58" i="31" s="1"/>
  <c r="S58" i="31" s="1"/>
  <c r="P58" i="31"/>
  <c r="N72" i="31"/>
  <c r="R72" i="31" s="1"/>
  <c r="P72" i="31"/>
  <c r="N83" i="31"/>
  <c r="P83" i="31"/>
  <c r="N95" i="31"/>
  <c r="R95" i="31" s="1"/>
  <c r="S95" i="31" s="1"/>
  <c r="P95" i="31"/>
  <c r="N107" i="31"/>
  <c r="R107" i="31" s="1"/>
  <c r="S107" i="31" s="1"/>
  <c r="P107" i="31"/>
  <c r="N116" i="31"/>
  <c r="R116" i="31" s="1"/>
  <c r="S116" i="31" s="1"/>
  <c r="P116" i="31"/>
  <c r="N124" i="31"/>
  <c r="R124" i="31" s="1"/>
  <c r="S124" i="31" s="1"/>
  <c r="P124" i="31"/>
  <c r="N135" i="31"/>
  <c r="R135" i="31" s="1"/>
  <c r="S135" i="31" s="1"/>
  <c r="P135" i="31"/>
  <c r="N144" i="31"/>
  <c r="R144" i="31" s="1"/>
  <c r="S144" i="31" s="1"/>
  <c r="P144" i="31"/>
  <c r="N155" i="31"/>
  <c r="R155" i="31" s="1"/>
  <c r="S155" i="31" s="1"/>
  <c r="P155" i="31"/>
  <c r="N167" i="31"/>
  <c r="R167" i="31" s="1"/>
  <c r="S167" i="31" s="1"/>
  <c r="P167" i="31"/>
  <c r="N173" i="31"/>
  <c r="R173" i="31" s="1"/>
  <c r="S173" i="31" s="1"/>
  <c r="P173" i="31"/>
  <c r="N182" i="31"/>
  <c r="R182" i="31" s="1"/>
  <c r="S182" i="31" s="1"/>
  <c r="P182" i="31"/>
  <c r="N188" i="31"/>
  <c r="R188" i="31" s="1"/>
  <c r="S188" i="31" s="1"/>
  <c r="P188" i="31"/>
  <c r="N201" i="31"/>
  <c r="R201" i="31" s="1"/>
  <c r="P201" i="31"/>
  <c r="N209" i="31"/>
  <c r="R209" i="31" s="1"/>
  <c r="S209" i="31" s="1"/>
  <c r="P209" i="31"/>
  <c r="N218" i="31"/>
  <c r="P218" i="31"/>
  <c r="N14" i="31"/>
  <c r="R14" i="31" s="1"/>
  <c r="S14" i="31" s="1"/>
  <c r="P14" i="31"/>
  <c r="N31" i="31"/>
  <c r="R31" i="31" s="1"/>
  <c r="S31" i="31" s="1"/>
  <c r="P31" i="31"/>
  <c r="N51" i="31"/>
  <c r="R51" i="31" s="1"/>
  <c r="S51" i="31" s="1"/>
  <c r="P51" i="31"/>
  <c r="N74" i="31"/>
  <c r="R74" i="31" s="1"/>
  <c r="S74" i="31" s="1"/>
  <c r="P74" i="31"/>
  <c r="N98" i="31"/>
  <c r="R98" i="31" s="1"/>
  <c r="S98" i="31" s="1"/>
  <c r="P98" i="31"/>
  <c r="N109" i="31"/>
  <c r="R109" i="31" s="1"/>
  <c r="S109" i="31" s="1"/>
  <c r="P109" i="31"/>
  <c r="N127" i="31"/>
  <c r="R127" i="31" s="1"/>
  <c r="S127" i="31" s="1"/>
  <c r="P127" i="31"/>
  <c r="N136" i="31"/>
  <c r="R136" i="31" s="1"/>
  <c r="S136" i="31" s="1"/>
  <c r="P136" i="31"/>
  <c r="N146" i="31"/>
  <c r="R146" i="31" s="1"/>
  <c r="S146" i="31" s="1"/>
  <c r="P146" i="31"/>
  <c r="N157" i="31"/>
  <c r="R157" i="31" s="1"/>
  <c r="S157" i="31" s="1"/>
  <c r="P157" i="31"/>
  <c r="N168" i="31"/>
  <c r="R168" i="31" s="1"/>
  <c r="S168" i="31" s="1"/>
  <c r="P168" i="31"/>
  <c r="N176" i="31"/>
  <c r="R176" i="31" s="1"/>
  <c r="S176" i="31" s="1"/>
  <c r="P176" i="31"/>
  <c r="N183" i="31"/>
  <c r="R183" i="31" s="1"/>
  <c r="S183" i="31" s="1"/>
  <c r="P183" i="31"/>
  <c r="N193" i="31"/>
  <c r="R193" i="31" s="1"/>
  <c r="P193" i="31"/>
  <c r="N202" i="31"/>
  <c r="R202" i="31" s="1"/>
  <c r="S202" i="31" s="1"/>
  <c r="P202" i="31"/>
  <c r="N212" i="31"/>
  <c r="R212" i="31" s="1"/>
  <c r="S212" i="31" s="1"/>
  <c r="P212" i="31"/>
  <c r="N33" i="30"/>
  <c r="R33" i="30" s="1"/>
  <c r="S33" i="30" s="1"/>
  <c r="P33" i="30"/>
  <c r="N54" i="30"/>
  <c r="R54" i="30" s="1"/>
  <c r="S54" i="30" s="1"/>
  <c r="P54" i="30"/>
  <c r="N45" i="30"/>
  <c r="R45" i="30" s="1"/>
  <c r="S45" i="30" s="1"/>
  <c r="P45" i="30"/>
  <c r="N192" i="30"/>
  <c r="R192" i="30" s="1"/>
  <c r="S192" i="30" s="1"/>
  <c r="P192" i="30"/>
  <c r="N184" i="30"/>
  <c r="R184" i="30" s="1"/>
  <c r="S184" i="30" s="1"/>
  <c r="P184" i="30"/>
  <c r="N138" i="30"/>
  <c r="R138" i="30" s="1"/>
  <c r="S138" i="30" s="1"/>
  <c r="P138" i="30"/>
  <c r="N163" i="30"/>
  <c r="R163" i="30" s="1"/>
  <c r="S163" i="30" s="1"/>
  <c r="P163" i="30"/>
  <c r="N157" i="30"/>
  <c r="R157" i="30" s="1"/>
  <c r="P157" i="30"/>
  <c r="N20" i="30"/>
  <c r="P20" i="30"/>
  <c r="N25" i="30"/>
  <c r="R25" i="30" s="1"/>
  <c r="S25" i="30" s="1"/>
  <c r="P25" i="30"/>
  <c r="N113" i="30"/>
  <c r="R113" i="30" s="1"/>
  <c r="S113" i="30" s="1"/>
  <c r="P113" i="30"/>
  <c r="N31" i="30"/>
  <c r="R31" i="30" s="1"/>
  <c r="S31" i="30" s="1"/>
  <c r="P31" i="30"/>
  <c r="N18" i="30"/>
  <c r="R18" i="30" s="1"/>
  <c r="S18" i="30" s="1"/>
  <c r="P18" i="30"/>
  <c r="N10" i="30"/>
  <c r="P10" i="30"/>
  <c r="N87" i="30"/>
  <c r="R87" i="30" s="1"/>
  <c r="P87" i="30"/>
  <c r="N52" i="30"/>
  <c r="R52" i="30" s="1"/>
  <c r="S52" i="30" s="1"/>
  <c r="P52" i="30"/>
  <c r="N43" i="30"/>
  <c r="R43" i="30" s="1"/>
  <c r="S43" i="30" s="1"/>
  <c r="P43" i="30"/>
  <c r="N189" i="30"/>
  <c r="R189" i="30" s="1"/>
  <c r="S189" i="30" s="1"/>
  <c r="P189" i="30"/>
  <c r="N180" i="30"/>
  <c r="R180" i="30" s="1"/>
  <c r="P180" i="30"/>
  <c r="N145" i="30"/>
  <c r="R145" i="30" s="1"/>
  <c r="S145" i="30" s="1"/>
  <c r="P145" i="30"/>
  <c r="N136" i="30"/>
  <c r="R136" i="30" s="1"/>
  <c r="S136" i="30" s="1"/>
  <c r="P136" i="30"/>
  <c r="N162" i="30"/>
  <c r="R162" i="30" s="1"/>
  <c r="S162" i="30" s="1"/>
  <c r="P162" i="30"/>
  <c r="N147" i="30"/>
  <c r="R147" i="30" s="1"/>
  <c r="S147" i="30" s="1"/>
  <c r="P147" i="30"/>
  <c r="N106" i="30"/>
  <c r="R106" i="30" s="1"/>
  <c r="P106" i="30"/>
  <c r="N115" i="30"/>
  <c r="R115" i="30" s="1"/>
  <c r="S115" i="30" s="1"/>
  <c r="P115" i="30"/>
  <c r="N28" i="30"/>
  <c r="R28" i="30" s="1"/>
  <c r="P28" i="30"/>
  <c r="N93" i="30"/>
  <c r="R93" i="30" s="1"/>
  <c r="S93" i="30" s="1"/>
  <c r="P93" i="30"/>
  <c r="N59" i="30"/>
  <c r="R59" i="30" s="1"/>
  <c r="S59" i="30" s="1"/>
  <c r="P59" i="30"/>
  <c r="N49" i="30"/>
  <c r="R49" i="30" s="1"/>
  <c r="S49" i="30" s="1"/>
  <c r="P49" i="30"/>
  <c r="N41" i="30"/>
  <c r="R41" i="30" s="1"/>
  <c r="P41" i="30"/>
  <c r="N188" i="30"/>
  <c r="R188" i="30" s="1"/>
  <c r="S188" i="30" s="1"/>
  <c r="P188" i="30"/>
  <c r="N178" i="30"/>
  <c r="P178" i="30"/>
  <c r="N143" i="30"/>
  <c r="R143" i="30" s="1"/>
  <c r="S143" i="30" s="1"/>
  <c r="P143" i="30"/>
  <c r="N134" i="30"/>
  <c r="R134" i="30" s="1"/>
  <c r="S134" i="30" s="1"/>
  <c r="P134" i="30"/>
  <c r="N160" i="30"/>
  <c r="R160" i="30" s="1"/>
  <c r="S160" i="30" s="1"/>
  <c r="P160" i="30"/>
  <c r="N89" i="30"/>
  <c r="R89" i="30" s="1"/>
  <c r="S89" i="30" s="1"/>
  <c r="P89" i="30"/>
  <c r="N167" i="30"/>
  <c r="R167" i="30" s="1"/>
  <c r="P167" i="30"/>
  <c r="N110" i="30"/>
  <c r="R110" i="30" s="1"/>
  <c r="S110" i="30" s="1"/>
  <c r="P110" i="30"/>
  <c r="N35" i="30"/>
  <c r="P35" i="30"/>
  <c r="N22" i="30"/>
  <c r="R22" i="30" s="1"/>
  <c r="S22" i="30" s="1"/>
  <c r="P22" i="30"/>
  <c r="N16" i="30"/>
  <c r="R16" i="30" s="1"/>
  <c r="S16" i="30" s="1"/>
  <c r="P16" i="30"/>
  <c r="N91" i="30"/>
  <c r="R91" i="30" s="1"/>
  <c r="S91" i="30" s="1"/>
  <c r="P91" i="30"/>
  <c r="N56" i="30"/>
  <c r="R56" i="30" s="1"/>
  <c r="S56" i="30" s="1"/>
  <c r="P56" i="30"/>
  <c r="N47" i="30"/>
  <c r="R47" i="30" s="1"/>
  <c r="S47" i="30" s="1"/>
  <c r="P47" i="30"/>
  <c r="N194" i="30"/>
  <c r="P194" i="30"/>
  <c r="N185" i="30"/>
  <c r="R185" i="30" s="1"/>
  <c r="S185" i="30" s="1"/>
  <c r="P185" i="30"/>
  <c r="N170" i="30"/>
  <c r="R170" i="30" s="1"/>
  <c r="S170" i="30" s="1"/>
  <c r="P170" i="30"/>
  <c r="N149" i="30"/>
  <c r="R149" i="30" s="1"/>
  <c r="S149" i="30" s="1"/>
  <c r="P149" i="30"/>
  <c r="N140" i="30"/>
  <c r="R140" i="30" s="1"/>
  <c r="S140" i="30" s="1"/>
  <c r="P140" i="30"/>
  <c r="N132" i="30"/>
  <c r="R132" i="30" s="1"/>
  <c r="P132" i="30"/>
  <c r="N154" i="30"/>
  <c r="R154" i="30" s="1"/>
  <c r="S154" i="30" s="1"/>
  <c r="P154" i="30"/>
  <c r="N112" i="17"/>
  <c r="R112" i="17" s="1"/>
  <c r="S112" i="17" s="1"/>
  <c r="P112" i="17"/>
  <c r="N33" i="17"/>
  <c r="R33" i="17" s="1"/>
  <c r="S33" i="17" s="1"/>
  <c r="P33" i="17"/>
  <c r="N20" i="17"/>
  <c r="R20" i="17" s="1"/>
  <c r="S20" i="17" s="1"/>
  <c r="P20" i="17"/>
  <c r="N55" i="17"/>
  <c r="R55" i="17" s="1"/>
  <c r="S55" i="17" s="1"/>
  <c r="P55" i="17"/>
  <c r="N46" i="17"/>
  <c r="R46" i="17" s="1"/>
  <c r="S46" i="17" s="1"/>
  <c r="P46" i="17"/>
  <c r="N166" i="17"/>
  <c r="R166" i="17" s="1"/>
  <c r="P166" i="17"/>
  <c r="N156" i="17"/>
  <c r="R156" i="17" s="1"/>
  <c r="P156" i="17"/>
  <c r="N146" i="17"/>
  <c r="R146" i="17" s="1"/>
  <c r="S146" i="17" s="1"/>
  <c r="P146" i="17"/>
  <c r="N137" i="17"/>
  <c r="R137" i="17" s="1"/>
  <c r="S137" i="17" s="1"/>
  <c r="P137" i="17"/>
  <c r="N126" i="17"/>
  <c r="R126" i="17" s="1"/>
  <c r="S126" i="17" s="1"/>
  <c r="P126" i="17"/>
  <c r="N193" i="17"/>
  <c r="P193" i="17"/>
  <c r="N184" i="17"/>
  <c r="R184" i="17" s="1"/>
  <c r="S184" i="17" s="1"/>
  <c r="P184" i="17"/>
  <c r="N81" i="17"/>
  <c r="R81" i="17" s="1"/>
  <c r="S81" i="17" s="1"/>
  <c r="P81" i="17"/>
  <c r="N25" i="17"/>
  <c r="R25" i="17" s="1"/>
  <c r="S25" i="17" s="1"/>
  <c r="P25" i="17"/>
  <c r="N114" i="17"/>
  <c r="R114" i="17" s="1"/>
  <c r="S114" i="17" s="1"/>
  <c r="P114" i="17"/>
  <c r="N31" i="17"/>
  <c r="R31" i="17" s="1"/>
  <c r="S31" i="17" s="1"/>
  <c r="P31" i="17"/>
  <c r="N18" i="17"/>
  <c r="R18" i="17" s="1"/>
  <c r="S18" i="17" s="1"/>
  <c r="P18" i="17"/>
  <c r="N12" i="17"/>
  <c r="R12" i="17" s="1"/>
  <c r="S12" i="17" s="1"/>
  <c r="P12" i="17"/>
  <c r="N88" i="17"/>
  <c r="R88" i="17" s="1"/>
  <c r="P88" i="17"/>
  <c r="N53" i="17"/>
  <c r="R53" i="17" s="1"/>
  <c r="S53" i="17" s="1"/>
  <c r="P53" i="17"/>
  <c r="N44" i="17"/>
  <c r="R44" i="17" s="1"/>
  <c r="S44" i="17" s="1"/>
  <c r="P44" i="17"/>
  <c r="N162" i="17"/>
  <c r="R162" i="17" s="1"/>
  <c r="S162" i="17" s="1"/>
  <c r="P162" i="17"/>
  <c r="N144" i="17"/>
  <c r="R144" i="17" s="1"/>
  <c r="S144" i="17" s="1"/>
  <c r="P144" i="17"/>
  <c r="N135" i="17"/>
  <c r="R135" i="17" s="1"/>
  <c r="S135" i="17" s="1"/>
  <c r="P135" i="17"/>
  <c r="N123" i="17"/>
  <c r="R123" i="17" s="1"/>
  <c r="S123" i="17" s="1"/>
  <c r="P123" i="17"/>
  <c r="N191" i="17"/>
  <c r="R191" i="17" s="1"/>
  <c r="S191" i="17" s="1"/>
  <c r="P191" i="17"/>
  <c r="N183" i="17"/>
  <c r="R183" i="17" s="1"/>
  <c r="S183" i="17" s="1"/>
  <c r="P183" i="17"/>
  <c r="N14" i="17"/>
  <c r="P14" i="17"/>
  <c r="N105" i="17"/>
  <c r="R105" i="17" s="1"/>
  <c r="P105" i="17"/>
  <c r="N153" i="17"/>
  <c r="R153" i="17" s="1"/>
  <c r="S153" i="17" s="1"/>
  <c r="P153" i="17"/>
  <c r="N28" i="17"/>
  <c r="R28" i="17" s="1"/>
  <c r="P28" i="17"/>
  <c r="N10" i="17"/>
  <c r="P10" i="17"/>
  <c r="N97" i="17"/>
  <c r="P97" i="17"/>
  <c r="N60" i="17"/>
  <c r="R60" i="17" s="1"/>
  <c r="S60" i="17" s="1"/>
  <c r="P60" i="17"/>
  <c r="N50" i="17"/>
  <c r="R50" i="17" s="1"/>
  <c r="S50" i="17" s="1"/>
  <c r="P50" i="17"/>
  <c r="N42" i="17"/>
  <c r="R42" i="17" s="1"/>
  <c r="P42" i="17"/>
  <c r="N161" i="17"/>
  <c r="R161" i="17" s="1"/>
  <c r="S161" i="17" s="1"/>
  <c r="P161" i="17"/>
  <c r="N142" i="17"/>
  <c r="R142" i="17" s="1"/>
  <c r="S142" i="17" s="1"/>
  <c r="P142" i="17"/>
  <c r="N133" i="17"/>
  <c r="R133" i="17" s="1"/>
  <c r="S133" i="17" s="1"/>
  <c r="P133" i="17"/>
  <c r="N121" i="17"/>
  <c r="R121" i="17" s="1"/>
  <c r="S121" i="17" s="1"/>
  <c r="P121" i="17"/>
  <c r="N188" i="17"/>
  <c r="R188" i="17" s="1"/>
  <c r="S188" i="17" s="1"/>
  <c r="P188" i="17"/>
  <c r="N179" i="17"/>
  <c r="R179" i="17" s="1"/>
  <c r="P179" i="17"/>
  <c r="N90" i="17"/>
  <c r="R90" i="17" s="1"/>
  <c r="S90" i="17" s="1"/>
  <c r="P90" i="17"/>
  <c r="N109" i="17"/>
  <c r="R109" i="17" s="1"/>
  <c r="S109" i="17" s="1"/>
  <c r="P109" i="17"/>
  <c r="N35" i="17"/>
  <c r="R35" i="17" s="1"/>
  <c r="S35" i="17" s="1"/>
  <c r="P35" i="17"/>
  <c r="N22" i="17"/>
  <c r="P22" i="17"/>
  <c r="N92" i="17"/>
  <c r="R92" i="17" s="1"/>
  <c r="S92" i="17" s="1"/>
  <c r="P92" i="17"/>
  <c r="N57" i="17"/>
  <c r="R57" i="17" s="1"/>
  <c r="S57" i="17" s="1"/>
  <c r="P57" i="17"/>
  <c r="N48" i="17"/>
  <c r="R48" i="17" s="1"/>
  <c r="S48" i="17" s="1"/>
  <c r="P48" i="17"/>
  <c r="N169" i="17"/>
  <c r="R169" i="17" s="1"/>
  <c r="S169" i="17" s="1"/>
  <c r="P169" i="17"/>
  <c r="N159" i="17"/>
  <c r="R159" i="17" s="1"/>
  <c r="S159" i="17" s="1"/>
  <c r="P159" i="17"/>
  <c r="N148" i="17"/>
  <c r="R148" i="17" s="1"/>
  <c r="S148" i="17" s="1"/>
  <c r="P148" i="17"/>
  <c r="N139" i="17"/>
  <c r="R139" i="17" s="1"/>
  <c r="S139" i="17" s="1"/>
  <c r="P139" i="17"/>
  <c r="N131" i="17"/>
  <c r="R131" i="17" s="1"/>
  <c r="P131" i="17"/>
  <c r="N118" i="17"/>
  <c r="R118" i="17" s="1"/>
  <c r="P118" i="17"/>
  <c r="N187" i="17"/>
  <c r="R187" i="17" s="1"/>
  <c r="S187" i="17" s="1"/>
  <c r="P187" i="17"/>
  <c r="N177" i="17"/>
  <c r="P177" i="17"/>
  <c r="N10" i="27"/>
  <c r="P10" i="27"/>
  <c r="N65" i="27"/>
  <c r="R65" i="27" s="1"/>
  <c r="S65" i="27" s="1"/>
  <c r="P65" i="27"/>
  <c r="N165" i="27"/>
  <c r="R165" i="27" s="1"/>
  <c r="S165" i="27" s="1"/>
  <c r="P165" i="27"/>
  <c r="N24" i="27"/>
  <c r="R24" i="27" s="1"/>
  <c r="S24" i="27" s="1"/>
  <c r="P24" i="27"/>
  <c r="N43" i="27"/>
  <c r="R43" i="27" s="1"/>
  <c r="S43" i="27" s="1"/>
  <c r="P43" i="27"/>
  <c r="N91" i="27"/>
  <c r="R91" i="27" s="1"/>
  <c r="S91" i="27" s="1"/>
  <c r="P91" i="27"/>
  <c r="N131" i="27"/>
  <c r="P131" i="27"/>
  <c r="N156" i="27"/>
  <c r="R156" i="27" s="1"/>
  <c r="P156" i="27"/>
  <c r="N12" i="27"/>
  <c r="P12" i="27"/>
  <c r="N27" i="27"/>
  <c r="R27" i="27" s="1"/>
  <c r="P27" i="27"/>
  <c r="N36" i="27"/>
  <c r="R36" i="27" s="1"/>
  <c r="P36" i="27"/>
  <c r="N52" i="27"/>
  <c r="R52" i="27" s="1"/>
  <c r="P52" i="27"/>
  <c r="N67" i="27"/>
  <c r="R67" i="27" s="1"/>
  <c r="S67" i="27" s="1"/>
  <c r="P67" i="27"/>
  <c r="N78" i="27"/>
  <c r="R78" i="27" s="1"/>
  <c r="S78" i="27" s="1"/>
  <c r="P78" i="27"/>
  <c r="N96" i="27"/>
  <c r="R96" i="27" s="1"/>
  <c r="P96" i="27"/>
  <c r="N106" i="27"/>
  <c r="R106" i="27" s="1"/>
  <c r="S106" i="27" s="1"/>
  <c r="P106" i="27"/>
  <c r="N132" i="27"/>
  <c r="R132" i="27" s="1"/>
  <c r="S132" i="27" s="1"/>
  <c r="P132" i="27"/>
  <c r="N146" i="27"/>
  <c r="R146" i="27" s="1"/>
  <c r="S146" i="27" s="1"/>
  <c r="P146" i="27"/>
  <c r="N160" i="27"/>
  <c r="R160" i="27" s="1"/>
  <c r="S160" i="27" s="1"/>
  <c r="P160" i="27"/>
  <c r="N168" i="27"/>
  <c r="R168" i="27" s="1"/>
  <c r="S168" i="27" s="1"/>
  <c r="P168" i="27"/>
  <c r="N33" i="27"/>
  <c r="R33" i="27" s="1"/>
  <c r="S33" i="27" s="1"/>
  <c r="P33" i="27"/>
  <c r="N76" i="27"/>
  <c r="R76" i="27" s="1"/>
  <c r="P76" i="27"/>
  <c r="N105" i="27"/>
  <c r="R105" i="27" s="1"/>
  <c r="S105" i="27" s="1"/>
  <c r="P105" i="27"/>
  <c r="N145" i="27"/>
  <c r="R145" i="27" s="1"/>
  <c r="P145" i="27"/>
  <c r="N14" i="27"/>
  <c r="P14" i="27"/>
  <c r="N20" i="27"/>
  <c r="R20" i="27" s="1"/>
  <c r="S20" i="27" s="1"/>
  <c r="P20" i="27"/>
  <c r="N29" i="27"/>
  <c r="R29" i="27" s="1"/>
  <c r="S29" i="27" s="1"/>
  <c r="P29" i="27"/>
  <c r="N39" i="27"/>
  <c r="R39" i="27" s="1"/>
  <c r="S39" i="27" s="1"/>
  <c r="P39" i="27"/>
  <c r="N69" i="27"/>
  <c r="R69" i="27" s="1"/>
  <c r="S69" i="27" s="1"/>
  <c r="P69" i="27"/>
  <c r="N86" i="27"/>
  <c r="R86" i="27" s="1"/>
  <c r="P86" i="27"/>
  <c r="N97" i="27"/>
  <c r="R97" i="27" s="1"/>
  <c r="S97" i="27" s="1"/>
  <c r="P97" i="27"/>
  <c r="N118" i="27"/>
  <c r="R118" i="27" s="1"/>
  <c r="P118" i="27"/>
  <c r="N135" i="27"/>
  <c r="R135" i="27" s="1"/>
  <c r="P135" i="27"/>
  <c r="N153" i="27"/>
  <c r="R153" i="27" s="1"/>
  <c r="P153" i="27"/>
  <c r="N161" i="27"/>
  <c r="R161" i="27" s="1"/>
  <c r="S161" i="27" s="1"/>
  <c r="P161" i="27"/>
  <c r="N170" i="27"/>
  <c r="P170" i="27"/>
  <c r="N16" i="27"/>
  <c r="R16" i="27" s="1"/>
  <c r="S16" i="27" s="1"/>
  <c r="P16" i="27"/>
  <c r="N22" i="27"/>
  <c r="P22" i="27"/>
  <c r="N31" i="27"/>
  <c r="R31" i="27" s="1"/>
  <c r="S31" i="27" s="1"/>
  <c r="P31" i="27"/>
  <c r="N41" i="27"/>
  <c r="R41" i="27" s="1"/>
  <c r="S41" i="27" s="1"/>
  <c r="P41" i="27"/>
  <c r="N60" i="27"/>
  <c r="R60" i="27" s="1"/>
  <c r="S60" i="27" s="1"/>
  <c r="P60" i="27"/>
  <c r="N73" i="27"/>
  <c r="R73" i="27" s="1"/>
  <c r="S73" i="27" s="1"/>
  <c r="P73" i="27"/>
  <c r="N89" i="27"/>
  <c r="R89" i="27" s="1"/>
  <c r="S89" i="27" s="1"/>
  <c r="P89" i="27"/>
  <c r="N102" i="27"/>
  <c r="R102" i="27" s="1"/>
  <c r="P102" i="27"/>
  <c r="N120" i="27"/>
  <c r="R120" i="27" s="1"/>
  <c r="S120" i="27" s="1"/>
  <c r="P120" i="27"/>
  <c r="N137" i="27"/>
  <c r="R137" i="27" s="1"/>
  <c r="S137" i="27" s="1"/>
  <c r="P137" i="27"/>
  <c r="N154" i="27"/>
  <c r="R154" i="27" s="1"/>
  <c r="S154" i="27" s="1"/>
  <c r="P154" i="27"/>
  <c r="N164" i="27"/>
  <c r="R164" i="27" s="1"/>
  <c r="S164" i="27" s="1"/>
  <c r="P164" i="27"/>
  <c r="N54" i="27"/>
  <c r="R54" i="27" s="1"/>
  <c r="S54" i="27" s="1"/>
  <c r="P54" i="27"/>
  <c r="S205" i="36"/>
  <c r="S72" i="36"/>
  <c r="N61" i="36"/>
  <c r="R63" i="36"/>
  <c r="N48" i="36"/>
  <c r="R48" i="36" s="1"/>
  <c r="S48" i="36" s="1"/>
  <c r="P48" i="36"/>
  <c r="N94" i="36"/>
  <c r="R97" i="36"/>
  <c r="N229" i="36"/>
  <c r="R230" i="36"/>
  <c r="S178" i="36"/>
  <c r="S163" i="36"/>
  <c r="S162" i="36" s="1"/>
  <c r="R162" i="36"/>
  <c r="N173" i="36"/>
  <c r="R173" i="36" s="1"/>
  <c r="S173" i="36" s="1"/>
  <c r="P173" i="36"/>
  <c r="N35" i="36"/>
  <c r="R35" i="36" s="1"/>
  <c r="S35" i="36" s="1"/>
  <c r="P35" i="36"/>
  <c r="N151" i="36"/>
  <c r="R151" i="36" s="1"/>
  <c r="S151" i="36" s="1"/>
  <c r="P151" i="36"/>
  <c r="N113" i="36"/>
  <c r="P113" i="36"/>
  <c r="N216" i="36"/>
  <c r="R216" i="36" s="1"/>
  <c r="P216" i="36"/>
  <c r="S28" i="36"/>
  <c r="S26" i="36" s="1"/>
  <c r="R26" i="36"/>
  <c r="N155" i="36"/>
  <c r="P155" i="36"/>
  <c r="N180" i="36"/>
  <c r="R180" i="36" s="1"/>
  <c r="S180" i="36" s="1"/>
  <c r="P180" i="36"/>
  <c r="N200" i="36"/>
  <c r="R200" i="36" s="1"/>
  <c r="S200" i="36" s="1"/>
  <c r="P200" i="36"/>
  <c r="N142" i="36"/>
  <c r="R142" i="36" s="1"/>
  <c r="S142" i="36" s="1"/>
  <c r="P142" i="36"/>
  <c r="N184" i="36"/>
  <c r="R184" i="36" s="1"/>
  <c r="S184" i="36" s="1"/>
  <c r="P184" i="36"/>
  <c r="N55" i="36"/>
  <c r="P55" i="36"/>
  <c r="S193" i="36"/>
  <c r="S190" i="36" s="1"/>
  <c r="R190" i="36"/>
  <c r="S145" i="36"/>
  <c r="S141" i="36" s="1"/>
  <c r="R141" i="36"/>
  <c r="S79" i="36"/>
  <c r="R77" i="36"/>
  <c r="S120" i="36"/>
  <c r="S118" i="36" s="1"/>
  <c r="R118" i="36"/>
  <c r="S213" i="36"/>
  <c r="R210" i="36"/>
  <c r="N90" i="36"/>
  <c r="R93" i="36"/>
  <c r="S100" i="36"/>
  <c r="S99" i="36" s="1"/>
  <c r="S98" i="36" s="1"/>
  <c r="R99" i="36"/>
  <c r="R98" i="36" s="1"/>
  <c r="N210" i="36"/>
  <c r="R214" i="36"/>
  <c r="S214" i="36" s="1"/>
  <c r="N37" i="36"/>
  <c r="R37" i="36" s="1"/>
  <c r="S37" i="36" s="1"/>
  <c r="P37" i="36"/>
  <c r="N77" i="36"/>
  <c r="N76" i="36" s="1"/>
  <c r="R81" i="36"/>
  <c r="S81" i="36" s="1"/>
  <c r="N207" i="36"/>
  <c r="R207" i="36" s="1"/>
  <c r="S207" i="36" s="1"/>
  <c r="P207" i="36"/>
  <c r="N74" i="36"/>
  <c r="R74" i="36" s="1"/>
  <c r="S74" i="36" s="1"/>
  <c r="P74" i="36"/>
  <c r="S10" i="36"/>
  <c r="S8" i="36" s="1"/>
  <c r="R8" i="36"/>
  <c r="N225" i="36"/>
  <c r="R225" i="36" s="1"/>
  <c r="S225" i="36" s="1"/>
  <c r="P225" i="36"/>
  <c r="S42" i="36"/>
  <c r="R41" i="36"/>
  <c r="N143" i="20"/>
  <c r="R143" i="20" s="1"/>
  <c r="S143" i="20" s="1"/>
  <c r="P143" i="20"/>
  <c r="N157" i="20"/>
  <c r="R157" i="20" s="1"/>
  <c r="S157" i="20" s="1"/>
  <c r="P157" i="20"/>
  <c r="N12" i="20"/>
  <c r="P12" i="20"/>
  <c r="N20" i="20"/>
  <c r="P20" i="20"/>
  <c r="N29" i="20"/>
  <c r="P29" i="20"/>
  <c r="N39" i="20"/>
  <c r="P39" i="20"/>
  <c r="N66" i="20"/>
  <c r="R66" i="20" s="1"/>
  <c r="S66" i="20" s="1"/>
  <c r="P66" i="20"/>
  <c r="N88" i="20"/>
  <c r="R88" i="20" s="1"/>
  <c r="S88" i="20" s="1"/>
  <c r="P88" i="20"/>
  <c r="N103" i="20"/>
  <c r="R103" i="20" s="1"/>
  <c r="S103" i="20" s="1"/>
  <c r="P103" i="20"/>
  <c r="N132" i="20"/>
  <c r="R132" i="20" s="1"/>
  <c r="P132" i="20"/>
  <c r="N150" i="20"/>
  <c r="R150" i="20" s="1"/>
  <c r="P150" i="20"/>
  <c r="N158" i="20"/>
  <c r="R158" i="20" s="1"/>
  <c r="S158" i="20" s="1"/>
  <c r="P158" i="20"/>
  <c r="N167" i="20"/>
  <c r="P167" i="20"/>
  <c r="N10" i="20"/>
  <c r="R10" i="20" s="1"/>
  <c r="P10" i="20"/>
  <c r="N18" i="20"/>
  <c r="R18" i="20" s="1"/>
  <c r="S18" i="20" s="1"/>
  <c r="P18" i="20"/>
  <c r="N27" i="20"/>
  <c r="P27" i="20"/>
  <c r="N37" i="20"/>
  <c r="R37" i="20" s="1"/>
  <c r="S37" i="20" s="1"/>
  <c r="P37" i="20"/>
  <c r="N64" i="20"/>
  <c r="R64" i="20" s="1"/>
  <c r="S64" i="20" s="1"/>
  <c r="P64" i="20"/>
  <c r="N86" i="20"/>
  <c r="R86" i="20" s="1"/>
  <c r="S86" i="20" s="1"/>
  <c r="P86" i="20"/>
  <c r="N102" i="20"/>
  <c r="R102" i="20" s="1"/>
  <c r="S102" i="20" s="1"/>
  <c r="P102" i="20"/>
  <c r="N70" i="20"/>
  <c r="R70" i="20" s="1"/>
  <c r="S70" i="20" s="1"/>
  <c r="P70" i="20"/>
  <c r="N165" i="20"/>
  <c r="R165" i="20" s="1"/>
  <c r="S165" i="20" s="1"/>
  <c r="P165" i="20"/>
  <c r="N14" i="20"/>
  <c r="R14" i="20" s="1"/>
  <c r="S14" i="20" s="1"/>
  <c r="P14" i="20"/>
  <c r="N22" i="20"/>
  <c r="R22" i="20" s="1"/>
  <c r="S22" i="20" s="1"/>
  <c r="P22" i="20"/>
  <c r="N31" i="20"/>
  <c r="R31" i="20" s="1"/>
  <c r="S31" i="20" s="1"/>
  <c r="P31" i="20"/>
  <c r="N41" i="20"/>
  <c r="R41" i="20" s="1"/>
  <c r="S41" i="20" s="1"/>
  <c r="P41" i="20"/>
  <c r="N73" i="20"/>
  <c r="R73" i="20" s="1"/>
  <c r="P73" i="20"/>
  <c r="N93" i="20"/>
  <c r="R93" i="20" s="1"/>
  <c r="P93" i="20"/>
  <c r="N115" i="20"/>
  <c r="P115" i="20"/>
  <c r="N99" i="20"/>
  <c r="R99" i="20" s="1"/>
  <c r="P99" i="20"/>
  <c r="N134" i="20"/>
  <c r="R134" i="20" s="1"/>
  <c r="S134" i="20" s="1"/>
  <c r="P134" i="20"/>
  <c r="N151" i="20"/>
  <c r="R151" i="20" s="1"/>
  <c r="S151" i="20" s="1"/>
  <c r="P151" i="20"/>
  <c r="N161" i="20"/>
  <c r="R161" i="20" s="1"/>
  <c r="S161" i="20" s="1"/>
  <c r="P161" i="20"/>
  <c r="N128" i="20"/>
  <c r="P128" i="20"/>
  <c r="N16" i="20"/>
  <c r="P16" i="20"/>
  <c r="N25" i="20"/>
  <c r="P25" i="20"/>
  <c r="N34" i="20"/>
  <c r="P34" i="20"/>
  <c r="N62" i="20"/>
  <c r="R62" i="20" s="1"/>
  <c r="S62" i="20" s="1"/>
  <c r="P62" i="20"/>
  <c r="N75" i="20"/>
  <c r="R75" i="20" s="1"/>
  <c r="S75" i="20" s="1"/>
  <c r="P75" i="20"/>
  <c r="N94" i="20"/>
  <c r="R94" i="20" s="1"/>
  <c r="S94" i="20" s="1"/>
  <c r="P94" i="20"/>
  <c r="N117" i="20"/>
  <c r="R117" i="20" s="1"/>
  <c r="S117" i="20" s="1"/>
  <c r="P117" i="20"/>
  <c r="N83" i="20"/>
  <c r="R83" i="20" s="1"/>
  <c r="P83" i="20"/>
  <c r="N142" i="20"/>
  <c r="R142" i="20" s="1"/>
  <c r="P142" i="20"/>
  <c r="N153" i="20"/>
  <c r="R153" i="20" s="1"/>
  <c r="P153" i="20"/>
  <c r="N162" i="20"/>
  <c r="R162" i="20" s="1"/>
  <c r="S162" i="20" s="1"/>
  <c r="P162" i="20"/>
  <c r="N129" i="20"/>
  <c r="R129" i="20" s="1"/>
  <c r="S129" i="20" s="1"/>
  <c r="P129" i="20"/>
  <c r="N51" i="20"/>
  <c r="P51" i="20"/>
  <c r="N22" i="26"/>
  <c r="R22" i="26" s="1"/>
  <c r="S22" i="26" s="1"/>
  <c r="P22" i="26"/>
  <c r="N41" i="26"/>
  <c r="R41" i="26" s="1"/>
  <c r="S41" i="26" s="1"/>
  <c r="P41" i="26"/>
  <c r="N149" i="26"/>
  <c r="R149" i="26" s="1"/>
  <c r="P149" i="26"/>
  <c r="N170" i="26"/>
  <c r="R170" i="26" s="1"/>
  <c r="S170" i="26" s="1"/>
  <c r="P170" i="26"/>
  <c r="N136" i="26"/>
  <c r="R136" i="26" s="1"/>
  <c r="S136" i="26" s="1"/>
  <c r="P136" i="26"/>
  <c r="N16" i="26"/>
  <c r="R16" i="26" s="1"/>
  <c r="S16" i="26" s="1"/>
  <c r="P16" i="26"/>
  <c r="N69" i="26"/>
  <c r="R69" i="26" s="1"/>
  <c r="S69" i="26" s="1"/>
  <c r="P69" i="26"/>
  <c r="N99" i="26"/>
  <c r="R99" i="26" s="1"/>
  <c r="P99" i="26"/>
  <c r="N151" i="26"/>
  <c r="R151" i="26" s="1"/>
  <c r="S151" i="26" s="1"/>
  <c r="P151" i="26"/>
  <c r="N54" i="26"/>
  <c r="R54" i="26" s="1"/>
  <c r="P54" i="26"/>
  <c r="N150" i="26"/>
  <c r="R150" i="26" s="1"/>
  <c r="S150" i="26" s="1"/>
  <c r="P150" i="26"/>
  <c r="N34" i="26"/>
  <c r="R34" i="26" s="1"/>
  <c r="P34" i="26"/>
  <c r="N81" i="26"/>
  <c r="R81" i="26" s="1"/>
  <c r="S81" i="26" s="1"/>
  <c r="P81" i="26"/>
  <c r="N135" i="26"/>
  <c r="R135" i="26" s="1"/>
  <c r="S135" i="26" s="1"/>
  <c r="P135" i="26"/>
  <c r="N173" i="26"/>
  <c r="R173" i="26" s="1"/>
  <c r="S173" i="26" s="1"/>
  <c r="P173" i="26"/>
  <c r="N62" i="26"/>
  <c r="R62" i="26" s="1"/>
  <c r="S62" i="26" s="1"/>
  <c r="P62" i="26"/>
  <c r="N10" i="26"/>
  <c r="R10" i="26" s="1"/>
  <c r="P10" i="26"/>
  <c r="N18" i="26"/>
  <c r="R18" i="26" s="1"/>
  <c r="S18" i="26" s="1"/>
  <c r="P18" i="26"/>
  <c r="N27" i="26"/>
  <c r="R27" i="26" s="1"/>
  <c r="S27" i="26" s="1"/>
  <c r="P27" i="26"/>
  <c r="N37" i="26"/>
  <c r="R37" i="26" s="1"/>
  <c r="S37" i="26" s="1"/>
  <c r="P37" i="26"/>
  <c r="N71" i="26"/>
  <c r="R71" i="26" s="1"/>
  <c r="S71" i="26" s="1"/>
  <c r="P71" i="26"/>
  <c r="N89" i="26"/>
  <c r="R89" i="26" s="1"/>
  <c r="P89" i="26"/>
  <c r="N100" i="26"/>
  <c r="R100" i="26" s="1"/>
  <c r="S100" i="26" s="1"/>
  <c r="P100" i="26"/>
  <c r="N121" i="26"/>
  <c r="R121" i="26" s="1"/>
  <c r="P121" i="26"/>
  <c r="N139" i="26"/>
  <c r="R139" i="26" s="1"/>
  <c r="P139" i="26"/>
  <c r="N158" i="26"/>
  <c r="R158" i="26" s="1"/>
  <c r="P158" i="26"/>
  <c r="N166" i="26"/>
  <c r="R166" i="26" s="1"/>
  <c r="S166" i="26" s="1"/>
  <c r="P166" i="26"/>
  <c r="N175" i="26"/>
  <c r="P175" i="26"/>
  <c r="N55" i="26"/>
  <c r="R55" i="26" s="1"/>
  <c r="S55" i="26" s="1"/>
  <c r="P55" i="26"/>
  <c r="N63" i="26"/>
  <c r="R63" i="26" s="1"/>
  <c r="S63" i="26" s="1"/>
  <c r="P63" i="26"/>
  <c r="N14" i="26"/>
  <c r="R14" i="26" s="1"/>
  <c r="S14" i="26" s="1"/>
  <c r="P14" i="26"/>
  <c r="N31" i="26"/>
  <c r="R31" i="26" s="1"/>
  <c r="S31" i="26" s="1"/>
  <c r="P31" i="26"/>
  <c r="N79" i="26"/>
  <c r="R79" i="26" s="1"/>
  <c r="P79" i="26"/>
  <c r="N94" i="26"/>
  <c r="R94" i="26" s="1"/>
  <c r="S94" i="26" s="1"/>
  <c r="P94" i="26"/>
  <c r="N134" i="26"/>
  <c r="R134" i="26" s="1"/>
  <c r="P134" i="26"/>
  <c r="N161" i="26"/>
  <c r="R161" i="26" s="1"/>
  <c r="P161" i="26"/>
  <c r="N25" i="26"/>
  <c r="R25" i="26" s="1"/>
  <c r="P25" i="26"/>
  <c r="N165" i="26"/>
  <c r="R165" i="26" s="1"/>
  <c r="S165" i="26" s="1"/>
  <c r="P165" i="26"/>
  <c r="N12" i="26"/>
  <c r="R12" i="26" s="1"/>
  <c r="S12" i="26" s="1"/>
  <c r="P12" i="26"/>
  <c r="N20" i="26"/>
  <c r="R20" i="26" s="1"/>
  <c r="S20" i="26" s="1"/>
  <c r="P20" i="26"/>
  <c r="N29" i="26"/>
  <c r="R29" i="26" s="1"/>
  <c r="S29" i="26" s="1"/>
  <c r="P29" i="26"/>
  <c r="N39" i="26"/>
  <c r="R39" i="26" s="1"/>
  <c r="S39" i="26" s="1"/>
  <c r="P39" i="26"/>
  <c r="N73" i="26"/>
  <c r="R73" i="26" s="1"/>
  <c r="S73" i="26" s="1"/>
  <c r="P73" i="26"/>
  <c r="N92" i="26"/>
  <c r="R92" i="26" s="1"/>
  <c r="S92" i="26" s="1"/>
  <c r="P92" i="26"/>
  <c r="N105" i="26"/>
  <c r="R105" i="26" s="1"/>
  <c r="P105" i="26"/>
  <c r="N123" i="26"/>
  <c r="R123" i="26" s="1"/>
  <c r="S123" i="26" s="1"/>
  <c r="P123" i="26"/>
  <c r="N141" i="26"/>
  <c r="R141" i="26" s="1"/>
  <c r="S141" i="26" s="1"/>
  <c r="P141" i="26"/>
  <c r="N159" i="26"/>
  <c r="R159" i="26" s="1"/>
  <c r="S159" i="26" s="1"/>
  <c r="P159" i="26"/>
  <c r="N169" i="26"/>
  <c r="R169" i="26" s="1"/>
  <c r="S169" i="26" s="1"/>
  <c r="P169" i="26"/>
  <c r="N75" i="26"/>
  <c r="R75" i="26" s="1"/>
  <c r="S75" i="26" s="1"/>
  <c r="P75" i="26"/>
  <c r="L105" i="18"/>
  <c r="L97" i="18"/>
  <c r="L79" i="18"/>
  <c r="L118" i="18"/>
  <c r="N152" i="31"/>
  <c r="N61" i="30"/>
  <c r="L20" i="18"/>
  <c r="N139" i="31"/>
  <c r="N119" i="26"/>
  <c r="N112" i="26" s="1"/>
  <c r="N155" i="26"/>
  <c r="N146" i="26"/>
  <c r="N99" i="28"/>
  <c r="N98" i="28" s="1"/>
  <c r="L26" i="18"/>
  <c r="N63" i="31"/>
  <c r="L150" i="17"/>
  <c r="L151" i="30"/>
  <c r="L13" i="18"/>
  <c r="N190" i="36"/>
  <c r="N76" i="28"/>
  <c r="N202" i="28"/>
  <c r="N105" i="30"/>
  <c r="N104" i="30" s="1"/>
  <c r="N165" i="30"/>
  <c r="N164" i="17"/>
  <c r="L52" i="18"/>
  <c r="L53" i="27"/>
  <c r="L12" i="30"/>
  <c r="K14" i="30"/>
  <c r="L14" i="30" s="1"/>
  <c r="N39" i="30"/>
  <c r="L71" i="18"/>
  <c r="N93" i="27"/>
  <c r="L39" i="18"/>
  <c r="N26" i="27"/>
  <c r="N26" i="36"/>
  <c r="N61" i="28"/>
  <c r="N203" i="31"/>
  <c r="N117" i="30"/>
  <c r="N41" i="36"/>
  <c r="H21" i="16"/>
  <c r="N118" i="36"/>
  <c r="N27" i="30"/>
  <c r="L8" i="18"/>
  <c r="N178" i="31"/>
  <c r="N86" i="17"/>
  <c r="N8" i="28"/>
  <c r="N202" i="36"/>
  <c r="N8" i="36"/>
  <c r="N153" i="28"/>
  <c r="N175" i="28"/>
  <c r="N190" i="28"/>
  <c r="N99" i="36"/>
  <c r="N98" i="36" s="1"/>
  <c r="N141" i="36"/>
  <c r="G18" i="16"/>
  <c r="N39" i="31"/>
  <c r="N8" i="31"/>
  <c r="N163" i="31"/>
  <c r="N89" i="31"/>
  <c r="N88" i="31" s="1"/>
  <c r="N70" i="31"/>
  <c r="N27" i="31"/>
  <c r="N190" i="31"/>
  <c r="N162" i="36"/>
  <c r="N175" i="36"/>
  <c r="N162" i="28"/>
  <c r="N118" i="28"/>
  <c r="N210" i="28"/>
  <c r="N41" i="28"/>
  <c r="N53" i="28"/>
  <c r="N52" i="28" s="1"/>
  <c r="N26" i="28"/>
  <c r="N70" i="28"/>
  <c r="N215" i="28"/>
  <c r="N111" i="28"/>
  <c r="N110" i="28" s="1"/>
  <c r="N141" i="28"/>
  <c r="N153" i="30" l="1"/>
  <c r="N142" i="27"/>
  <c r="R18" i="27"/>
  <c r="S18" i="27" s="1"/>
  <c r="N78" i="20"/>
  <c r="N130" i="20"/>
  <c r="N24" i="20"/>
  <c r="N69" i="31"/>
  <c r="S193" i="31"/>
  <c r="S190" i="31" s="1"/>
  <c r="R190" i="31"/>
  <c r="N217" i="31"/>
  <c r="R218" i="31"/>
  <c r="S201" i="31"/>
  <c r="S198" i="31" s="1"/>
  <c r="R198" i="31"/>
  <c r="N80" i="31"/>
  <c r="R83" i="31"/>
  <c r="S41" i="31"/>
  <c r="R56" i="31"/>
  <c r="R39" i="31" s="1"/>
  <c r="R38" i="31" s="1"/>
  <c r="S181" i="31"/>
  <c r="S178" i="31" s="1"/>
  <c r="R178" i="31"/>
  <c r="S166" i="31"/>
  <c r="S163" i="31" s="1"/>
  <c r="R163" i="31"/>
  <c r="S141" i="31"/>
  <c r="S139" i="31" s="1"/>
  <c r="R139" i="31"/>
  <c r="S204" i="31"/>
  <c r="S203" i="31" s="1"/>
  <c r="R203" i="31"/>
  <c r="S130" i="31"/>
  <c r="S90" i="31"/>
  <c r="S89" i="31" s="1"/>
  <c r="S88" i="31" s="1"/>
  <c r="R89" i="31"/>
  <c r="R88" i="31" s="1"/>
  <c r="S65" i="31"/>
  <c r="S63" i="31" s="1"/>
  <c r="R63" i="31"/>
  <c r="N84" i="31"/>
  <c r="R87" i="31"/>
  <c r="N126" i="31"/>
  <c r="N198" i="31"/>
  <c r="N197" i="31" s="1"/>
  <c r="S72" i="31"/>
  <c r="R70" i="31"/>
  <c r="S28" i="31"/>
  <c r="S27" i="31" s="1"/>
  <c r="R27" i="31"/>
  <c r="S70" i="31"/>
  <c r="S10" i="31"/>
  <c r="S8" i="31" s="1"/>
  <c r="S7" i="31" s="1"/>
  <c r="S6" i="31" s="1"/>
  <c r="R8" i="31"/>
  <c r="S153" i="31"/>
  <c r="S152" i="31" s="1"/>
  <c r="R152" i="31"/>
  <c r="S105" i="31"/>
  <c r="R137" i="31"/>
  <c r="R126" i="31" s="1"/>
  <c r="R103" i="31" s="1"/>
  <c r="R102" i="31" s="1"/>
  <c r="R101" i="31" s="1"/>
  <c r="N14" i="30"/>
  <c r="R14" i="30" s="1"/>
  <c r="S14" i="30" s="1"/>
  <c r="P14" i="30"/>
  <c r="N175" i="30"/>
  <c r="R178" i="30"/>
  <c r="S41" i="30"/>
  <c r="S39" i="30" s="1"/>
  <c r="R39" i="30"/>
  <c r="S28" i="30"/>
  <c r="S106" i="30"/>
  <c r="S105" i="30" s="1"/>
  <c r="S104" i="30" s="1"/>
  <c r="R105" i="30"/>
  <c r="R104" i="30" s="1"/>
  <c r="S180" i="30"/>
  <c r="S179" i="30" s="1"/>
  <c r="R179" i="30"/>
  <c r="S61" i="30"/>
  <c r="R61" i="30"/>
  <c r="R10" i="30"/>
  <c r="S157" i="30"/>
  <c r="S153" i="30" s="1"/>
  <c r="R153" i="30"/>
  <c r="N12" i="30"/>
  <c r="P12" i="30"/>
  <c r="S132" i="30"/>
  <c r="N179" i="30"/>
  <c r="N85" i="30"/>
  <c r="N84" i="30" s="1"/>
  <c r="N151" i="30"/>
  <c r="P151" i="30"/>
  <c r="N193" i="30"/>
  <c r="R194" i="30"/>
  <c r="R35" i="30"/>
  <c r="S35" i="30" s="1"/>
  <c r="S167" i="30"/>
  <c r="S165" i="30" s="1"/>
  <c r="R165" i="30"/>
  <c r="S87" i="30"/>
  <c r="S85" i="30" s="1"/>
  <c r="S84" i="30" s="1"/>
  <c r="R85" i="30"/>
  <c r="R84" i="30" s="1"/>
  <c r="R20" i="30"/>
  <c r="S20" i="30" s="1"/>
  <c r="N40" i="17"/>
  <c r="N27" i="17"/>
  <c r="N174" i="17"/>
  <c r="R177" i="17"/>
  <c r="S118" i="17"/>
  <c r="S117" i="17" s="1"/>
  <c r="S116" i="17" s="1"/>
  <c r="R117" i="17"/>
  <c r="R116" i="17" s="1"/>
  <c r="N94" i="17"/>
  <c r="N85" i="17" s="1"/>
  <c r="R97" i="17"/>
  <c r="S28" i="17"/>
  <c r="S27" i="17" s="1"/>
  <c r="R27" i="17"/>
  <c r="S105" i="17"/>
  <c r="S104" i="17" s="1"/>
  <c r="S103" i="17" s="1"/>
  <c r="R104" i="17"/>
  <c r="R103" i="17" s="1"/>
  <c r="S166" i="17"/>
  <c r="S164" i="17" s="1"/>
  <c r="R164" i="17"/>
  <c r="N178" i="17"/>
  <c r="N117" i="17"/>
  <c r="N116" i="17" s="1"/>
  <c r="N104" i="17"/>
  <c r="N103" i="17" s="1"/>
  <c r="N152" i="17"/>
  <c r="N150" i="17"/>
  <c r="P150" i="17"/>
  <c r="S131" i="17"/>
  <c r="R22" i="17"/>
  <c r="S22" i="17" s="1"/>
  <c r="S179" i="17"/>
  <c r="S178" i="17" s="1"/>
  <c r="R178" i="17"/>
  <c r="S42" i="17"/>
  <c r="S40" i="17" s="1"/>
  <c r="R40" i="17"/>
  <c r="N8" i="17"/>
  <c r="R10" i="17"/>
  <c r="R14" i="17"/>
  <c r="S14" i="17" s="1"/>
  <c r="S88" i="17"/>
  <c r="S86" i="17" s="1"/>
  <c r="R86" i="17"/>
  <c r="N192" i="17"/>
  <c r="R193" i="17"/>
  <c r="S156" i="17"/>
  <c r="S152" i="17" s="1"/>
  <c r="R152" i="17"/>
  <c r="S142" i="20"/>
  <c r="S139" i="20" s="1"/>
  <c r="R139" i="20"/>
  <c r="S73" i="20"/>
  <c r="S71" i="20" s="1"/>
  <c r="R71" i="20"/>
  <c r="S150" i="20"/>
  <c r="S147" i="20" s="1"/>
  <c r="R147" i="20"/>
  <c r="N71" i="20"/>
  <c r="S153" i="20"/>
  <c r="S152" i="20" s="1"/>
  <c r="R152" i="20"/>
  <c r="S83" i="20"/>
  <c r="S78" i="20" s="1"/>
  <c r="R78" i="20"/>
  <c r="S99" i="20"/>
  <c r="S96" i="20" s="1"/>
  <c r="S95" i="20" s="1"/>
  <c r="R96" i="20"/>
  <c r="R95" i="20" s="1"/>
  <c r="S93" i="20"/>
  <c r="S90" i="20" s="1"/>
  <c r="R90" i="20"/>
  <c r="R77" i="20" s="1"/>
  <c r="S132" i="20"/>
  <c r="S130" i="20" s="1"/>
  <c r="R130" i="20"/>
  <c r="N24" i="26"/>
  <c r="N7" i="26" s="1"/>
  <c r="N6" i="26" s="1"/>
  <c r="N77" i="26"/>
  <c r="N45" i="26"/>
  <c r="N44" i="26" s="1"/>
  <c r="N160" i="26"/>
  <c r="N102" i="26"/>
  <c r="N101" i="26" s="1"/>
  <c r="N137" i="26"/>
  <c r="N155" i="27"/>
  <c r="N81" i="27"/>
  <c r="N150" i="27"/>
  <c r="S102" i="27"/>
  <c r="S99" i="27" s="1"/>
  <c r="S98" i="27" s="1"/>
  <c r="R99" i="27"/>
  <c r="R98" i="27" s="1"/>
  <c r="R22" i="27"/>
  <c r="S22" i="27" s="1"/>
  <c r="S153" i="27"/>
  <c r="S150" i="27" s="1"/>
  <c r="R150" i="27"/>
  <c r="S86" i="27"/>
  <c r="S81" i="27" s="1"/>
  <c r="R81" i="27"/>
  <c r="S76" i="27"/>
  <c r="S74" i="27" s="1"/>
  <c r="R74" i="27"/>
  <c r="S52" i="27"/>
  <c r="S27" i="27"/>
  <c r="S26" i="27" s="1"/>
  <c r="R26" i="27"/>
  <c r="S156" i="27"/>
  <c r="S155" i="27" s="1"/>
  <c r="R155" i="27"/>
  <c r="N169" i="27"/>
  <c r="R170" i="27"/>
  <c r="S118" i="27"/>
  <c r="S116" i="27" s="1"/>
  <c r="S109" i="27" s="1"/>
  <c r="R116" i="27"/>
  <c r="R109" i="27" s="1"/>
  <c r="S145" i="27"/>
  <c r="S142" i="27" s="1"/>
  <c r="R142" i="27"/>
  <c r="N8" i="27"/>
  <c r="N74" i="27"/>
  <c r="N53" i="27"/>
  <c r="P53" i="27"/>
  <c r="N133" i="27"/>
  <c r="N35" i="27"/>
  <c r="N99" i="27"/>
  <c r="N98" i="27" s="1"/>
  <c r="N116" i="27"/>
  <c r="N109" i="27" s="1"/>
  <c r="S135" i="27"/>
  <c r="S133" i="27" s="1"/>
  <c r="R133" i="27"/>
  <c r="R14" i="27"/>
  <c r="S14" i="27" s="1"/>
  <c r="S96" i="27"/>
  <c r="S93" i="27" s="1"/>
  <c r="R93" i="27"/>
  <c r="S36" i="27"/>
  <c r="S35" i="27" s="1"/>
  <c r="R35" i="27"/>
  <c r="R12" i="27"/>
  <c r="S12" i="27"/>
  <c r="N123" i="27"/>
  <c r="N122" i="27" s="1"/>
  <c r="R131" i="27"/>
  <c r="R10" i="27"/>
  <c r="S230" i="36"/>
  <c r="S229" i="36" s="1"/>
  <c r="R229" i="36"/>
  <c r="R70" i="36"/>
  <c r="R7" i="36"/>
  <c r="N53" i="36"/>
  <c r="N52" i="36" s="1"/>
  <c r="R55" i="36"/>
  <c r="N111" i="36"/>
  <c r="N110" i="36" s="1"/>
  <c r="R113" i="36"/>
  <c r="S70" i="36"/>
  <c r="N70" i="36"/>
  <c r="N60" i="36" s="1"/>
  <c r="S41" i="36"/>
  <c r="S7" i="36"/>
  <c r="S210" i="36"/>
  <c r="S77" i="36"/>
  <c r="R175" i="36"/>
  <c r="R161" i="36" s="1"/>
  <c r="S97" i="36"/>
  <c r="S94" i="36" s="1"/>
  <c r="R94" i="36"/>
  <c r="S63" i="36"/>
  <c r="S61" i="36" s="1"/>
  <c r="R61" i="36"/>
  <c r="R60" i="36" s="1"/>
  <c r="R59" i="36" s="1"/>
  <c r="R202" i="36"/>
  <c r="N215" i="36"/>
  <c r="N209" i="36" s="1"/>
  <c r="S93" i="36"/>
  <c r="S90" i="36" s="1"/>
  <c r="R90" i="36"/>
  <c r="R76" i="36" s="1"/>
  <c r="N153" i="36"/>
  <c r="R155" i="36"/>
  <c r="S216" i="36"/>
  <c r="S215" i="36" s="1"/>
  <c r="R215" i="36"/>
  <c r="R209" i="36" s="1"/>
  <c r="S175" i="36"/>
  <c r="S202" i="36"/>
  <c r="S161" i="36" s="1"/>
  <c r="N152" i="20"/>
  <c r="N147" i="20"/>
  <c r="N45" i="20"/>
  <c r="N44" i="20" s="1"/>
  <c r="N8" i="20"/>
  <c r="R34" i="20"/>
  <c r="S34" i="20" s="1"/>
  <c r="N113" i="20"/>
  <c r="N106" i="20" s="1"/>
  <c r="R115" i="20"/>
  <c r="N166" i="20"/>
  <c r="R167" i="20"/>
  <c r="R29" i="20"/>
  <c r="S29" i="20" s="1"/>
  <c r="R12" i="20"/>
  <c r="S12" i="20" s="1"/>
  <c r="N139" i="20"/>
  <c r="N90" i="20"/>
  <c r="N77" i="20" s="1"/>
  <c r="R25" i="20"/>
  <c r="S25" i="20"/>
  <c r="N120" i="20"/>
  <c r="N119" i="20" s="1"/>
  <c r="R128" i="20"/>
  <c r="S128" i="20" s="1"/>
  <c r="S120" i="20" s="1"/>
  <c r="R27" i="20"/>
  <c r="S27" i="20"/>
  <c r="S10" i="20"/>
  <c r="R39" i="20"/>
  <c r="S39" i="20"/>
  <c r="R20" i="20"/>
  <c r="S20" i="20" s="1"/>
  <c r="N33" i="20"/>
  <c r="N96" i="20"/>
  <c r="N95" i="20" s="1"/>
  <c r="R51" i="20"/>
  <c r="R16" i="20"/>
  <c r="S16" i="20" s="1"/>
  <c r="S161" i="26"/>
  <c r="S160" i="26" s="1"/>
  <c r="R160" i="26"/>
  <c r="S121" i="26"/>
  <c r="S119" i="26" s="1"/>
  <c r="S112" i="26" s="1"/>
  <c r="R119" i="26"/>
  <c r="R112" i="26" s="1"/>
  <c r="S34" i="26"/>
  <c r="S33" i="26" s="1"/>
  <c r="R33" i="26"/>
  <c r="S99" i="26"/>
  <c r="S96" i="26" s="1"/>
  <c r="S83" i="26" s="1"/>
  <c r="R96" i="26"/>
  <c r="S89" i="26"/>
  <c r="S84" i="26" s="1"/>
  <c r="R84" i="26"/>
  <c r="N126" i="26"/>
  <c r="N125" i="26" s="1"/>
  <c r="N111" i="26" s="1"/>
  <c r="N174" i="26"/>
  <c r="R175" i="26"/>
  <c r="S158" i="26"/>
  <c r="S155" i="26" s="1"/>
  <c r="R155" i="26"/>
  <c r="S54" i="26"/>
  <c r="S45" i="26" s="1"/>
  <c r="R45" i="26"/>
  <c r="N96" i="26"/>
  <c r="N84" i="26"/>
  <c r="N8" i="26"/>
  <c r="N33" i="26"/>
  <c r="S105" i="26"/>
  <c r="S102" i="26" s="1"/>
  <c r="S101" i="26" s="1"/>
  <c r="R102" i="26"/>
  <c r="R101" i="26" s="1"/>
  <c r="S25" i="26"/>
  <c r="S24" i="26" s="1"/>
  <c r="R24" i="26"/>
  <c r="S134" i="26"/>
  <c r="S126" i="26" s="1"/>
  <c r="R126" i="26"/>
  <c r="S79" i="26"/>
  <c r="S77" i="26" s="1"/>
  <c r="R77" i="26"/>
  <c r="R44" i="26" s="1"/>
  <c r="S139" i="26"/>
  <c r="S137" i="26" s="1"/>
  <c r="R137" i="26"/>
  <c r="S10" i="26"/>
  <c r="S8" i="26" s="1"/>
  <c r="R8" i="26"/>
  <c r="S149" i="26"/>
  <c r="S146" i="26" s="1"/>
  <c r="R146" i="26"/>
  <c r="N103" i="31"/>
  <c r="N102" i="31" s="1"/>
  <c r="N101" i="31" s="1"/>
  <c r="L78" i="18"/>
  <c r="L7" i="18"/>
  <c r="N38" i="31"/>
  <c r="N154" i="26"/>
  <c r="N153" i="26" s="1"/>
  <c r="L104" i="18"/>
  <c r="L25" i="18"/>
  <c r="N59" i="36"/>
  <c r="N60" i="28"/>
  <c r="N59" i="28" s="1"/>
  <c r="N161" i="28"/>
  <c r="N117" i="36"/>
  <c r="N109" i="36" s="1"/>
  <c r="N7" i="36"/>
  <c r="N6" i="36" s="1"/>
  <c r="N80" i="27"/>
  <c r="N38" i="30"/>
  <c r="N151" i="31"/>
  <c r="N7" i="31"/>
  <c r="N6" i="31" s="1"/>
  <c r="N161" i="36"/>
  <c r="N160" i="36" s="1"/>
  <c r="N209" i="28"/>
  <c r="N7" i="28"/>
  <c r="N6" i="28" s="1"/>
  <c r="N117" i="28"/>
  <c r="N109" i="28" s="1"/>
  <c r="N8" i="30" l="1"/>
  <c r="N7" i="30" s="1"/>
  <c r="N6" i="30" s="1"/>
  <c r="R27" i="30"/>
  <c r="N7" i="17"/>
  <c r="N6" i="17" s="1"/>
  <c r="N149" i="27"/>
  <c r="N148" i="27" s="1"/>
  <c r="S77" i="20"/>
  <c r="S103" i="31"/>
  <c r="S102" i="31" s="1"/>
  <c r="S101" i="31" s="1"/>
  <c r="S87" i="31"/>
  <c r="S84" i="31" s="1"/>
  <c r="R84" i="31"/>
  <c r="S218" i="31"/>
  <c r="S217" i="31" s="1"/>
  <c r="S197" i="31" s="1"/>
  <c r="R217" i="31"/>
  <c r="R197" i="31" s="1"/>
  <c r="N37" i="31"/>
  <c r="R151" i="31"/>
  <c r="S69" i="31"/>
  <c r="S56" i="31"/>
  <c r="S83" i="31"/>
  <c r="S80" i="31" s="1"/>
  <c r="R80" i="31"/>
  <c r="S137" i="31"/>
  <c r="S151" i="31"/>
  <c r="R7" i="31"/>
  <c r="R6" i="31" s="1"/>
  <c r="S126" i="31"/>
  <c r="S39" i="31"/>
  <c r="S38" i="31" s="1"/>
  <c r="N174" i="30"/>
  <c r="N173" i="30" s="1"/>
  <c r="R12" i="30"/>
  <c r="R8" i="30" s="1"/>
  <c r="R7" i="30" s="1"/>
  <c r="R6" i="30" s="1"/>
  <c r="S10" i="30"/>
  <c r="S27" i="30"/>
  <c r="S178" i="30"/>
  <c r="S175" i="30" s="1"/>
  <c r="R175" i="30"/>
  <c r="R174" i="30" s="1"/>
  <c r="R173" i="30" s="1"/>
  <c r="R38" i="30"/>
  <c r="R37" i="30" s="1"/>
  <c r="S194" i="30"/>
  <c r="S193" i="30" s="1"/>
  <c r="R193" i="30"/>
  <c r="N37" i="30"/>
  <c r="N130" i="30"/>
  <c r="N129" i="30" s="1"/>
  <c r="N116" i="30" s="1"/>
  <c r="R151" i="30"/>
  <c r="S38" i="30"/>
  <c r="S37" i="30" s="1"/>
  <c r="S125" i="26"/>
  <c r="S111" i="26" s="1"/>
  <c r="S7" i="26"/>
  <c r="S6" i="26" s="1"/>
  <c r="N146" i="20"/>
  <c r="N145" i="20" s="1"/>
  <c r="N105" i="20"/>
  <c r="N7" i="20"/>
  <c r="N6" i="20" s="1"/>
  <c r="N129" i="17"/>
  <c r="N128" i="17" s="1"/>
  <c r="N115" i="17" s="1"/>
  <c r="R150" i="17"/>
  <c r="N173" i="17"/>
  <c r="N172" i="17" s="1"/>
  <c r="S10" i="17"/>
  <c r="S8" i="17" s="1"/>
  <c r="S7" i="17" s="1"/>
  <c r="S6" i="17" s="1"/>
  <c r="R8" i="17"/>
  <c r="R7" i="17" s="1"/>
  <c r="R6" i="17" s="1"/>
  <c r="S97" i="17"/>
  <c r="S94" i="17" s="1"/>
  <c r="S85" i="17" s="1"/>
  <c r="R94" i="17"/>
  <c r="R85" i="17" s="1"/>
  <c r="S177" i="17"/>
  <c r="S174" i="17" s="1"/>
  <c r="R174" i="17"/>
  <c r="S193" i="17"/>
  <c r="S192" i="17" s="1"/>
  <c r="R192" i="17"/>
  <c r="S115" i="20"/>
  <c r="S113" i="20" s="1"/>
  <c r="S106" i="20" s="1"/>
  <c r="R113" i="20"/>
  <c r="R106" i="20" s="1"/>
  <c r="R105" i="20" s="1"/>
  <c r="R45" i="20"/>
  <c r="R44" i="20" s="1"/>
  <c r="R43" i="20" s="1"/>
  <c r="R8" i="20"/>
  <c r="S119" i="20"/>
  <c r="S167" i="20"/>
  <c r="S166" i="20" s="1"/>
  <c r="S146" i="20" s="1"/>
  <c r="S145" i="20" s="1"/>
  <c r="R166" i="20"/>
  <c r="R146" i="20" s="1"/>
  <c r="R145" i="20" s="1"/>
  <c r="N83" i="26"/>
  <c r="N43" i="26" s="1"/>
  <c r="N178" i="26" s="1"/>
  <c r="H9" i="16" s="1"/>
  <c r="R83" i="26"/>
  <c r="N108" i="27"/>
  <c r="R8" i="27"/>
  <c r="R7" i="27" s="1"/>
  <c r="R6" i="27" s="1"/>
  <c r="S80" i="27"/>
  <c r="N7" i="27"/>
  <c r="N6" i="27" s="1"/>
  <c r="R80" i="27"/>
  <c r="N48" i="27"/>
  <c r="N47" i="27" s="1"/>
  <c r="N46" i="27" s="1"/>
  <c r="R53" i="27"/>
  <c r="R108" i="27"/>
  <c r="S10" i="27"/>
  <c r="S8" i="27" s="1"/>
  <c r="S7" i="27" s="1"/>
  <c r="S6" i="27" s="1"/>
  <c r="S131" i="27"/>
  <c r="S123" i="27" s="1"/>
  <c r="S122" i="27" s="1"/>
  <c r="S108" i="27" s="1"/>
  <c r="R123" i="27"/>
  <c r="R122" i="27" s="1"/>
  <c r="S170" i="27"/>
  <c r="S169" i="27" s="1"/>
  <c r="S149" i="27" s="1"/>
  <c r="S148" i="27" s="1"/>
  <c r="R169" i="27"/>
  <c r="R149" i="27" s="1"/>
  <c r="R148" i="27" s="1"/>
  <c r="R160" i="36"/>
  <c r="S160" i="36"/>
  <c r="S55" i="36"/>
  <c r="S53" i="36" s="1"/>
  <c r="S52" i="36" s="1"/>
  <c r="S6" i="36" s="1"/>
  <c r="R53" i="36"/>
  <c r="R52" i="36" s="1"/>
  <c r="S155" i="36"/>
  <c r="S153" i="36" s="1"/>
  <c r="S117" i="36" s="1"/>
  <c r="R153" i="36"/>
  <c r="R117" i="36" s="1"/>
  <c r="S76" i="36"/>
  <c r="S60" i="36"/>
  <c r="S59" i="36" s="1"/>
  <c r="S113" i="36"/>
  <c r="S111" i="36" s="1"/>
  <c r="S110" i="36" s="1"/>
  <c r="S109" i="36" s="1"/>
  <c r="R111" i="36"/>
  <c r="R110" i="36" s="1"/>
  <c r="R109" i="36" s="1"/>
  <c r="R6" i="36"/>
  <c r="S209" i="36"/>
  <c r="S51" i="20"/>
  <c r="S8" i="20"/>
  <c r="S24" i="20"/>
  <c r="S33" i="20"/>
  <c r="R24" i="20"/>
  <c r="R33" i="20"/>
  <c r="S44" i="26"/>
  <c r="S43" i="26" s="1"/>
  <c r="R125" i="26"/>
  <c r="R111" i="26" s="1"/>
  <c r="R7" i="26"/>
  <c r="R6" i="26" s="1"/>
  <c r="R43" i="26"/>
  <c r="S175" i="26"/>
  <c r="S174" i="26" s="1"/>
  <c r="S154" i="26" s="1"/>
  <c r="S153" i="26" s="1"/>
  <c r="R174" i="26"/>
  <c r="R154" i="26" s="1"/>
  <c r="R153" i="26" s="1"/>
  <c r="N43" i="20"/>
  <c r="L6" i="18"/>
  <c r="L133" i="18" s="1"/>
  <c r="H17" i="16" s="1"/>
  <c r="K17" i="16" s="1"/>
  <c r="N233" i="36"/>
  <c r="H15" i="16" s="1"/>
  <c r="K15" i="16" s="1"/>
  <c r="N160" i="28"/>
  <c r="N233" i="28" s="1"/>
  <c r="N150" i="31"/>
  <c r="N221" i="31" s="1"/>
  <c r="H16" i="16" s="1"/>
  <c r="N197" i="30" l="1"/>
  <c r="H13" i="16" s="1"/>
  <c r="S174" i="30"/>
  <c r="S173" i="30" s="1"/>
  <c r="S173" i="17"/>
  <c r="S172" i="17" s="1"/>
  <c r="S150" i="31"/>
  <c r="S37" i="31"/>
  <c r="S221" i="31" s="1"/>
  <c r="M16" i="16" s="1"/>
  <c r="R150" i="31"/>
  <c r="R69" i="31"/>
  <c r="R37" i="31" s="1"/>
  <c r="R221" i="31" s="1"/>
  <c r="L16" i="16" s="1"/>
  <c r="K16" i="16" s="1"/>
  <c r="R197" i="30"/>
  <c r="L13" i="16" s="1"/>
  <c r="S151" i="30"/>
  <c r="S130" i="30" s="1"/>
  <c r="S129" i="30" s="1"/>
  <c r="S116" i="30" s="1"/>
  <c r="R130" i="30"/>
  <c r="R129" i="30" s="1"/>
  <c r="R116" i="30" s="1"/>
  <c r="S12" i="30"/>
  <c r="S8" i="30" s="1"/>
  <c r="S7" i="30" s="1"/>
  <c r="S6" i="30" s="1"/>
  <c r="S178" i="26"/>
  <c r="M9" i="16" s="1"/>
  <c r="N170" i="20"/>
  <c r="H10" i="16" s="1"/>
  <c r="S150" i="17"/>
  <c r="S129" i="17" s="1"/>
  <c r="S128" i="17" s="1"/>
  <c r="S115" i="17" s="1"/>
  <c r="R129" i="17"/>
  <c r="R128" i="17" s="1"/>
  <c r="R115" i="17" s="1"/>
  <c r="R173" i="17"/>
  <c r="R172" i="17" s="1"/>
  <c r="R7" i="20"/>
  <c r="R6" i="20" s="1"/>
  <c r="R170" i="20" s="1"/>
  <c r="L10" i="16" s="1"/>
  <c r="K10" i="16" s="1"/>
  <c r="S45" i="20"/>
  <c r="S44" i="20" s="1"/>
  <c r="S43" i="20" s="1"/>
  <c r="S105" i="20"/>
  <c r="R178" i="26"/>
  <c r="L9" i="16" s="1"/>
  <c r="K9" i="16" s="1"/>
  <c r="N173" i="27"/>
  <c r="H11" i="16" s="1"/>
  <c r="S53" i="27"/>
  <c r="S48" i="27" s="1"/>
  <c r="S47" i="27" s="1"/>
  <c r="S46" i="27" s="1"/>
  <c r="S173" i="27" s="1"/>
  <c r="M11" i="16" s="1"/>
  <c r="R48" i="27"/>
  <c r="R47" i="27" s="1"/>
  <c r="R46" i="27" s="1"/>
  <c r="R173" i="27" s="1"/>
  <c r="L11" i="16" s="1"/>
  <c r="S233" i="36"/>
  <c r="R233" i="36"/>
  <c r="S7" i="20"/>
  <c r="S6" i="20" s="1"/>
  <c r="H14" i="16"/>
  <c r="K14" i="16" s="1"/>
  <c r="K13" i="16" l="1"/>
  <c r="S197" i="30"/>
  <c r="M13" i="16" s="1"/>
  <c r="S170" i="20"/>
  <c r="M10" i="16" s="1"/>
  <c r="K11" i="16"/>
  <c r="N39" i="17"/>
  <c r="N38" i="17" s="1"/>
  <c r="N196" i="17" s="1"/>
  <c r="H12" i="16" s="1"/>
  <c r="S39" i="17"/>
  <c r="S38" i="17" s="1"/>
  <c r="S196" i="17" s="1"/>
  <c r="M12" i="16" s="1"/>
  <c r="M18" i="16" l="1"/>
  <c r="M57" i="16" s="1"/>
  <c r="R62" i="17"/>
  <c r="R39" i="17" s="1"/>
  <c r="R38" i="17" s="1"/>
  <c r="R196" i="17" s="1"/>
  <c r="L12" i="16" s="1"/>
  <c r="K12" i="16" s="1"/>
  <c r="H18" i="16"/>
  <c r="L18" i="16" l="1"/>
  <c r="K18" i="16" s="1"/>
  <c r="H57" i="16"/>
  <c r="I18" i="16" s="1"/>
  <c r="L57" i="16" l="1"/>
  <c r="K57" i="16" s="1"/>
  <c r="I14" i="16"/>
  <c r="I30" i="16"/>
  <c r="I43" i="16"/>
  <c r="I15" i="16"/>
  <c r="I9" i="16"/>
  <c r="I29" i="16"/>
  <c r="I47" i="16"/>
  <c r="I49" i="16"/>
  <c r="I57" i="16"/>
  <c r="I13" i="16"/>
  <c r="I51" i="16"/>
  <c r="I52" i="16"/>
  <c r="I45" i="16"/>
  <c r="I17" i="16"/>
  <c r="I11" i="16"/>
  <c r="I33" i="16"/>
  <c r="I22" i="16"/>
  <c r="I16" i="16"/>
  <c r="I40" i="16"/>
  <c r="I41" i="16"/>
  <c r="I27" i="16"/>
  <c r="I10" i="16"/>
  <c r="I53" i="16"/>
  <c r="I23" i="16"/>
  <c r="I21" i="16"/>
  <c r="I25" i="16"/>
  <c r="I1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Ubertini, Christian Mario</author>
  </authors>
  <commentList>
    <comment ref="I6" authorId="0" shapeId="0" xr:uid="{AEBA568B-0545-43D6-8DA9-1719DD4948CE}">
      <text>
        <r>
          <rPr>
            <b/>
            <sz val="9"/>
            <color indexed="81"/>
            <rFont val="Tahoma"/>
            <family val="2"/>
          </rPr>
          <t>Ubertini, Christian Mario:</t>
        </r>
        <r>
          <rPr>
            <sz val="9"/>
            <color indexed="81"/>
            <rFont val="Tahoma"/>
            <family val="2"/>
          </rPr>
          <t xml:space="preserve">
A préciser la devise utilisée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GCL1023</author>
    <author>aamz sn</author>
    <author>TRA163554</author>
  </authors>
  <commentList>
    <comment ref="N3" authorId="0" shapeId="0" xr:uid="{00000000-0006-0000-0200-000001000000}">
      <text>
        <r>
          <rPr>
            <b/>
            <sz val="9"/>
            <color indexed="81"/>
            <rFont val="Tahoma"/>
            <family val="2"/>
          </rPr>
          <t>GCL1023:</t>
        </r>
        <r>
          <rPr>
            <sz val="9"/>
            <color indexed="81"/>
            <rFont val="Tahoma"/>
            <family val="2"/>
          </rPr>
          <t xml:space="preserve">
Ajouter le nombre de batiment de ce type.</t>
        </r>
      </text>
    </comment>
    <comment ref="J10" authorId="0" shapeId="0" xr:uid="{00000000-0006-0000-0200-000002000000}">
      <text>
        <r>
          <rPr>
            <b/>
            <sz val="9"/>
            <color indexed="81"/>
            <rFont val="Tahoma"/>
            <family val="2"/>
          </rPr>
          <t>GCL1023:</t>
        </r>
        <r>
          <rPr>
            <sz val="9"/>
            <color indexed="81"/>
            <rFont val="Tahoma"/>
            <family val="2"/>
          </rPr>
          <t xml:space="preserve">
Cette quantité peut etre varier en fonction de la configuration du terrain. Ainsi, Il est à la charge de l'entreprenuer de calculer la valeur réelle.</t>
        </r>
      </text>
    </comment>
    <comment ref="J22" authorId="0" shapeId="0" xr:uid="{00000000-0006-0000-0200-000003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5" authorId="0" shapeId="0" xr:uid="{00000000-0006-0000-0200-000004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7" authorId="0" shapeId="0" xr:uid="{00000000-0006-0000-0200-000005000000}">
      <text>
        <r>
          <rPr>
            <b/>
            <sz val="9"/>
            <color indexed="81"/>
            <rFont val="Tahoma"/>
            <family val="2"/>
          </rPr>
          <t xml:space="preserve">GCL1023:
</t>
        </r>
        <r>
          <rPr>
            <sz val="9"/>
            <color indexed="81"/>
            <rFont val="Tahoma"/>
            <family val="2"/>
          </rPr>
          <t xml:space="preserve">Remplir si l'on doit prendre des dispositions pour creuser à proximité d'une construction existante. </t>
        </r>
      </text>
    </comment>
    <comment ref="J29" authorId="0" shapeId="0" xr:uid="{00000000-0006-0000-0200-000006000000}">
      <text>
        <r>
          <rPr>
            <b/>
            <sz val="9"/>
            <color indexed="81"/>
            <rFont val="Tahoma"/>
            <family val="2"/>
          </rPr>
          <t xml:space="preserve">GCL1023:
</t>
        </r>
        <r>
          <rPr>
            <sz val="9"/>
            <color indexed="81"/>
            <rFont val="Tahoma"/>
            <family val="2"/>
          </rPr>
          <t>Remplir si des radiers sont utiliser dans les fondations sinon mais zéro (0.00) comme valeur.</t>
        </r>
      </text>
    </comment>
    <comment ref="J31" authorId="0" shapeId="0" xr:uid="{00000000-0006-0000-0200-000007000000}">
      <text>
        <r>
          <rPr>
            <b/>
            <sz val="9"/>
            <color indexed="81"/>
            <rFont val="Tahoma"/>
            <family val="2"/>
          </rPr>
          <t xml:space="preserve">GCL1023:
</t>
        </r>
        <r>
          <rPr>
            <sz val="9"/>
            <color indexed="81"/>
            <rFont val="Tahoma"/>
            <family val="2"/>
          </rPr>
          <t>Remplir si l'on doit prendre des dispositions de soutenement de sol lors des travaux de fouilles.</t>
        </r>
      </text>
    </comment>
    <comment ref="J52" authorId="1" shapeId="0" xr:uid="{00000000-0006-0000-0200-000008000000}">
      <text>
        <r>
          <rPr>
            <b/>
            <sz val="9"/>
            <color indexed="81"/>
            <rFont val="Times New Roman"/>
            <family val="1"/>
          </rPr>
          <t>aamz sn:</t>
        </r>
        <r>
          <rPr>
            <sz val="9"/>
            <color indexed="81"/>
            <rFont val="Times New Roman"/>
            <family val="1"/>
          </rPr>
          <t xml:space="preserve">
volume des poutres dans tout les niveaux
</t>
        </r>
      </text>
    </comment>
    <comment ref="G61" authorId="1" shapeId="0" xr:uid="{00000000-0006-0000-0200-000009000000}">
      <text>
        <r>
          <rPr>
            <b/>
            <sz val="9"/>
            <color indexed="81"/>
            <rFont val="Times New Roman"/>
            <family val="1"/>
          </rPr>
          <t>aamz sn:</t>
        </r>
        <r>
          <rPr>
            <b/>
            <u/>
            <sz val="10"/>
            <color indexed="10"/>
            <rFont val="Arial Narrow"/>
            <family val="2"/>
          </rPr>
          <t xml:space="preserve">
Dalle RDC non iclus</t>
        </r>
      </text>
    </comment>
    <comment ref="G65" authorId="1" shapeId="0" xr:uid="{40E66A05-83F9-4707-8FE2-B588307E6EAC}">
      <text>
        <r>
          <rPr>
            <b/>
            <sz val="9"/>
            <color indexed="81"/>
            <rFont val="Times New Roman"/>
            <family val="1"/>
          </rPr>
          <t>aamz sn:</t>
        </r>
        <r>
          <rPr>
            <b/>
            <u/>
            <sz val="10"/>
            <color indexed="10"/>
            <rFont val="Arial Narrow"/>
            <family val="2"/>
          </rPr>
          <t xml:space="preserve">
Dalle RDC non iclus</t>
        </r>
      </text>
    </comment>
    <comment ref="J108" authorId="0" shapeId="0" xr:uid="{00000000-0006-0000-0200-00000A000000}">
      <text>
        <r>
          <rPr>
            <b/>
            <sz val="9"/>
            <color indexed="81"/>
            <rFont val="Tahoma"/>
            <family val="2"/>
          </rPr>
          <t xml:space="preserve">GCL1023:
</t>
        </r>
        <r>
          <rPr>
            <sz val="9"/>
            <color indexed="81"/>
            <rFont val="Tahoma"/>
            <family val="2"/>
          </rPr>
          <t>A considerer s'il y a des dispositions particulières pour la gestion des eaux de pluie</t>
        </r>
      </text>
    </comment>
    <comment ref="J109" authorId="0" shapeId="0" xr:uid="{00000000-0006-0000-0200-00000B000000}">
      <text>
        <r>
          <rPr>
            <b/>
            <sz val="9"/>
            <color indexed="81"/>
            <rFont val="Tahoma"/>
            <family val="2"/>
          </rPr>
          <t xml:space="preserve">GCL1023:
</t>
        </r>
        <r>
          <rPr>
            <sz val="9"/>
            <color indexed="81"/>
            <rFont val="Tahoma"/>
            <family val="2"/>
          </rPr>
          <t>A considerer s'il y a des dispositions particulières pour la gestion des eaux de pluie</t>
        </r>
      </text>
    </comment>
    <comment ref="G132" authorId="2" shapeId="0" xr:uid="{00000000-0006-0000-0200-00000D000000}">
      <text>
        <r>
          <rPr>
            <b/>
            <sz val="8"/>
            <color indexed="81"/>
            <rFont val="Tahoma"/>
            <charset val="1"/>
          </rPr>
          <t>TRA163554:</t>
        </r>
        <r>
          <rPr>
            <sz val="8"/>
            <color indexed="81"/>
            <rFont val="Tahoma"/>
            <charset val="1"/>
          </rPr>
          <t xml:space="preserve">
C'est pas nécssaire de mettre une ligne de calcul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GCL1023</author>
    <author>TRA163554</author>
  </authors>
  <commentList>
    <comment ref="N3" authorId="0" shapeId="0" xr:uid="{00000000-0006-0000-0300-000001000000}">
      <text>
        <r>
          <rPr>
            <b/>
            <sz val="9"/>
            <color indexed="81"/>
            <rFont val="Tahoma"/>
            <family val="2"/>
          </rPr>
          <t>GCL1023:</t>
        </r>
        <r>
          <rPr>
            <sz val="9"/>
            <color indexed="81"/>
            <rFont val="Tahoma"/>
            <family val="2"/>
          </rPr>
          <t xml:space="preserve">
Ajouter le nombre de batiment de ce type.</t>
        </r>
      </text>
    </comment>
    <comment ref="J10" authorId="0" shapeId="0" xr:uid="{00000000-0006-0000-0300-000002000000}">
      <text>
        <r>
          <rPr>
            <b/>
            <sz val="9"/>
            <color indexed="81"/>
            <rFont val="Tahoma"/>
            <family val="2"/>
          </rPr>
          <t>GCL1023:</t>
        </r>
        <r>
          <rPr>
            <sz val="9"/>
            <color indexed="81"/>
            <rFont val="Tahoma"/>
            <family val="2"/>
          </rPr>
          <t xml:space="preserve">
Cette quantité peut etre varier en fonction de la configuration du terrain. Ainsi, Il est à la charge de l'entreprenuer de calculer la valeur réelle.</t>
        </r>
      </text>
    </comment>
    <comment ref="J20" authorId="0" shapeId="0" xr:uid="{00000000-0006-0000-0300-000003000000}">
      <text>
        <r>
          <rPr>
            <b/>
            <sz val="9"/>
            <color indexed="81"/>
            <rFont val="Tahoma"/>
            <family val="2"/>
          </rPr>
          <t>GCL1023:</t>
        </r>
        <r>
          <rPr>
            <sz val="9"/>
            <color indexed="81"/>
            <rFont val="Tahoma"/>
            <family val="2"/>
          </rPr>
          <t xml:space="preserve">
Cette quantité peut etre varier en fonction de la configuration du terrain. Ainsi, Il est à la charge de l'entrepreneur de calculer la valeur réelle.</t>
        </r>
      </text>
    </comment>
    <comment ref="J22" authorId="0" shapeId="0" xr:uid="{00000000-0006-0000-0300-000004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5" authorId="0" shapeId="0" xr:uid="{00000000-0006-0000-0300-000005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7" authorId="0" shapeId="0" xr:uid="{00000000-0006-0000-0300-000006000000}">
      <text>
        <r>
          <rPr>
            <b/>
            <sz val="9"/>
            <color indexed="81"/>
            <rFont val="Tahoma"/>
            <family val="2"/>
          </rPr>
          <t xml:space="preserve">GCL1023:
</t>
        </r>
        <r>
          <rPr>
            <sz val="9"/>
            <color indexed="81"/>
            <rFont val="Tahoma"/>
            <family val="2"/>
          </rPr>
          <t xml:space="preserve">Remplir si l'on doit prendre des dispositions pour creuser à proximité d'une construction existante. </t>
        </r>
      </text>
    </comment>
    <comment ref="J29" authorId="0" shapeId="0" xr:uid="{00000000-0006-0000-0300-000007000000}">
      <text>
        <r>
          <rPr>
            <b/>
            <sz val="9"/>
            <color indexed="81"/>
            <rFont val="Tahoma"/>
            <family val="2"/>
          </rPr>
          <t xml:space="preserve">GCL1023:
</t>
        </r>
        <r>
          <rPr>
            <sz val="9"/>
            <color indexed="81"/>
            <rFont val="Tahoma"/>
            <family val="2"/>
          </rPr>
          <t>Remplir si des radiers sont utiliser dans les fondations sinon mais zéro (0.00) comme valeur.</t>
        </r>
      </text>
    </comment>
    <comment ref="J31" authorId="0" shapeId="0" xr:uid="{00000000-0006-0000-0300-000008000000}">
      <text>
        <r>
          <rPr>
            <b/>
            <sz val="9"/>
            <color indexed="81"/>
            <rFont val="Tahoma"/>
            <family val="2"/>
          </rPr>
          <t xml:space="preserve">GCL1023:
</t>
        </r>
        <r>
          <rPr>
            <sz val="9"/>
            <color indexed="81"/>
            <rFont val="Tahoma"/>
            <family val="2"/>
          </rPr>
          <t>Remplir si l'on doit prendre des dispositions de soutenement de sol lors des travaux de fouilles.</t>
        </r>
      </text>
    </comment>
    <comment ref="J102" authorId="0" shapeId="0" xr:uid="{00000000-0006-0000-0300-000009000000}">
      <text>
        <r>
          <rPr>
            <b/>
            <sz val="9"/>
            <color indexed="81"/>
            <rFont val="Tahoma"/>
            <family val="2"/>
          </rPr>
          <t xml:space="preserve">GCL1023:
</t>
        </r>
        <r>
          <rPr>
            <sz val="9"/>
            <color indexed="81"/>
            <rFont val="Tahoma"/>
            <family val="2"/>
          </rPr>
          <t>A considerer s'il y a des dispositions particulières pour la gestion des eaux de pluie</t>
        </r>
      </text>
    </comment>
    <comment ref="J103" authorId="0" shapeId="0" xr:uid="{00000000-0006-0000-0300-00000A000000}">
      <text>
        <r>
          <rPr>
            <b/>
            <sz val="9"/>
            <color indexed="81"/>
            <rFont val="Tahoma"/>
            <family val="2"/>
          </rPr>
          <t xml:space="preserve">GCL1023:
</t>
        </r>
        <r>
          <rPr>
            <sz val="9"/>
            <color indexed="81"/>
            <rFont val="Tahoma"/>
            <family val="2"/>
          </rPr>
          <t>A considerer s'il y a des dispositions particulières pour la gestion des eaux de pluie</t>
        </r>
      </text>
    </comment>
    <comment ref="G126" authorId="1" shapeId="0" xr:uid="{ACDA6804-B406-4519-96C7-0760DBBC3A47}">
      <text>
        <r>
          <rPr>
            <b/>
            <sz val="8"/>
            <color indexed="81"/>
            <rFont val="Tahoma"/>
            <charset val="1"/>
          </rPr>
          <t>TRA163554:</t>
        </r>
        <r>
          <rPr>
            <sz val="8"/>
            <color indexed="81"/>
            <rFont val="Tahoma"/>
            <charset val="1"/>
          </rPr>
          <t xml:space="preserve">
C'est pas nécssaire de mettre une ligne de calcul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GCL1023</author>
  </authors>
  <commentList>
    <comment ref="N3" authorId="0" shapeId="0" xr:uid="{00000000-0006-0000-0400-000001000000}">
      <text>
        <r>
          <rPr>
            <b/>
            <sz val="9"/>
            <color indexed="81"/>
            <rFont val="Tahoma"/>
            <family val="2"/>
          </rPr>
          <t>GCL1023:</t>
        </r>
        <r>
          <rPr>
            <sz val="9"/>
            <color indexed="81"/>
            <rFont val="Tahoma"/>
            <family val="2"/>
          </rPr>
          <t xml:space="preserve">
Ajouter le nombre de batiment de ce type.</t>
        </r>
      </text>
    </comment>
    <comment ref="J10" authorId="0" shapeId="0" xr:uid="{00000000-0006-0000-0400-000002000000}">
      <text>
        <r>
          <rPr>
            <b/>
            <sz val="9"/>
            <color indexed="81"/>
            <rFont val="Tahoma"/>
            <family val="2"/>
          </rPr>
          <t>GCL1023:</t>
        </r>
        <r>
          <rPr>
            <sz val="9"/>
            <color indexed="81"/>
            <rFont val="Tahoma"/>
            <family val="2"/>
          </rPr>
          <t xml:space="preserve">
Cette quantité peut etre varier en fonction de la configuration du terrain. Ainsi, Il est à la charge de l'entrepreneur de calculer la valeur réelle.</t>
        </r>
      </text>
    </comment>
    <comment ref="J22" authorId="0" shapeId="0" xr:uid="{00000000-0006-0000-0400-000003000000}">
      <text>
        <r>
          <rPr>
            <b/>
            <sz val="9"/>
            <color indexed="81"/>
            <rFont val="Tahoma"/>
            <family val="2"/>
          </rPr>
          <t>GCL1023:</t>
        </r>
        <r>
          <rPr>
            <sz val="9"/>
            <color indexed="81"/>
            <rFont val="Tahoma"/>
            <family val="2"/>
          </rPr>
          <t xml:space="preserve">
Cette quantité peut etre varier en fonction de la configuration du terrain. Ainsi, Il est à la charge de l'entrepreneur de calculer la valeur réelle.</t>
        </r>
      </text>
    </comment>
    <comment ref="J24" authorId="0" shapeId="0" xr:uid="{00000000-0006-0000-0400-000004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7" authorId="0" shapeId="0" xr:uid="{00000000-0006-0000-0400-000005000000}">
      <text>
        <r>
          <rPr>
            <b/>
            <sz val="9"/>
            <color indexed="81"/>
            <rFont val="Tahoma"/>
            <family val="2"/>
          </rPr>
          <t xml:space="preserve">GCL1023:
</t>
        </r>
        <r>
          <rPr>
            <sz val="9"/>
            <color indexed="81"/>
            <rFont val="Tahoma"/>
            <family val="2"/>
          </rPr>
          <t>Remplir si des pieux sont utiliser dans les fondations sinon mais zéro (0.00) comme valeur.</t>
        </r>
      </text>
    </comment>
    <comment ref="J29" authorId="0" shapeId="0" xr:uid="{00000000-0006-0000-0400-000006000000}">
      <text>
        <r>
          <rPr>
            <b/>
            <sz val="9"/>
            <color indexed="81"/>
            <rFont val="Tahoma"/>
            <family val="2"/>
          </rPr>
          <t xml:space="preserve">GCL1023:
</t>
        </r>
        <r>
          <rPr>
            <sz val="9"/>
            <color indexed="81"/>
            <rFont val="Tahoma"/>
            <family val="2"/>
          </rPr>
          <t xml:space="preserve">Remplir si l'on doit prendre des dispositions pour creuser à proximité d'une construction existante. </t>
        </r>
      </text>
    </comment>
    <comment ref="J31" authorId="0" shapeId="0" xr:uid="{00000000-0006-0000-0400-000007000000}">
      <text>
        <r>
          <rPr>
            <b/>
            <sz val="9"/>
            <color indexed="81"/>
            <rFont val="Tahoma"/>
            <family val="2"/>
          </rPr>
          <t xml:space="preserve">GCL1023:
</t>
        </r>
        <r>
          <rPr>
            <sz val="9"/>
            <color indexed="81"/>
            <rFont val="Tahoma"/>
            <family val="2"/>
          </rPr>
          <t>Remplir si des radiers sont utiliser dans les fondations sinon mais zéro (0.00) comme valeur.</t>
        </r>
      </text>
    </comment>
    <comment ref="J33" authorId="0" shapeId="0" xr:uid="{00000000-0006-0000-0400-000008000000}">
      <text>
        <r>
          <rPr>
            <b/>
            <sz val="9"/>
            <color indexed="81"/>
            <rFont val="Tahoma"/>
            <family val="2"/>
          </rPr>
          <t xml:space="preserve">GCL1023:
</t>
        </r>
        <r>
          <rPr>
            <sz val="9"/>
            <color indexed="81"/>
            <rFont val="Tahoma"/>
            <family val="2"/>
          </rPr>
          <t>Remplir si l'on doit prendre des dispositions de soutenement de sol lors des travaux de fouilles.</t>
        </r>
      </text>
    </comment>
    <comment ref="J105" authorId="0" shapeId="0" xr:uid="{00000000-0006-0000-0400-000009000000}">
      <text>
        <r>
          <rPr>
            <b/>
            <sz val="9"/>
            <color indexed="81"/>
            <rFont val="Tahoma"/>
            <family val="2"/>
          </rPr>
          <t xml:space="preserve">GCL1023:
</t>
        </r>
        <r>
          <rPr>
            <sz val="9"/>
            <color indexed="81"/>
            <rFont val="Tahoma"/>
            <family val="2"/>
          </rPr>
          <t>A considerer s'il y a des dispositions particulières pour la gestion des eaux de pluie</t>
        </r>
      </text>
    </comment>
    <comment ref="J106" authorId="0" shapeId="0" xr:uid="{00000000-0006-0000-0400-00000A000000}">
      <text>
        <r>
          <rPr>
            <b/>
            <sz val="9"/>
            <color indexed="81"/>
            <rFont val="Tahoma"/>
            <family val="2"/>
          </rPr>
          <t xml:space="preserve">GCL1023:
</t>
        </r>
        <r>
          <rPr>
            <sz val="9"/>
            <color indexed="81"/>
            <rFont val="Tahoma"/>
            <family val="2"/>
          </rPr>
          <t>A considerer s'il y a des dispositions particulières pour la gestion des eaux de pluie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GCL1023</author>
    <author>Ubertini, Christian Mario</author>
  </authors>
  <commentList>
    <comment ref="N3" authorId="0" shapeId="0" xr:uid="{00000000-0006-0000-0500-000001000000}">
      <text>
        <r>
          <rPr>
            <b/>
            <sz val="9"/>
            <color indexed="81"/>
            <rFont val="Tahoma"/>
            <family val="2"/>
          </rPr>
          <t>GCL1023:</t>
        </r>
        <r>
          <rPr>
            <sz val="9"/>
            <color indexed="81"/>
            <rFont val="Tahoma"/>
            <family val="2"/>
          </rPr>
          <t xml:space="preserve">
Ajouter le nombre de batiment de ce type.</t>
        </r>
      </text>
    </comment>
    <comment ref="J50" authorId="1" shapeId="0" xr:uid="{B5F07DF4-4169-4323-950B-10DEBDC374B3}">
      <text>
        <r>
          <rPr>
            <b/>
            <sz val="9"/>
            <color indexed="81"/>
            <rFont val="Tahoma"/>
            <charset val="1"/>
          </rPr>
          <t>Ubertini, Christian Mario:</t>
        </r>
        <r>
          <rPr>
            <sz val="9"/>
            <color indexed="81"/>
            <rFont val="Tahoma"/>
            <charset val="1"/>
          </rPr>
          <t xml:space="preserve">
Remplir ici si les poteaux de la galerie sont prévus en bois (voir type de toiture plus bas)</t>
        </r>
      </text>
    </comment>
    <comment ref="J92" authorId="0" shapeId="0" xr:uid="{00000000-0006-0000-0500-000004000000}">
      <text>
        <r>
          <rPr>
            <b/>
            <sz val="9"/>
            <color indexed="81"/>
            <rFont val="Tahoma"/>
            <family val="2"/>
          </rPr>
          <t xml:space="preserve">GCL1023:
</t>
        </r>
        <r>
          <rPr>
            <sz val="9"/>
            <color indexed="81"/>
            <rFont val="Tahoma"/>
            <family val="2"/>
          </rPr>
          <t>Remplir si l'on choisit de réaliser des joints pour les murs de maconnerie.</t>
        </r>
      </text>
    </comment>
    <comment ref="J98" authorId="1" shapeId="0" xr:uid="{2A5BB61C-1E17-4F7A-B402-A6AE0671EE42}">
      <text>
        <r>
          <rPr>
            <b/>
            <sz val="9"/>
            <color indexed="81"/>
            <rFont val="Tahoma"/>
            <family val="2"/>
          </rPr>
          <t>Ubertini, Christian Mario:</t>
        </r>
        <r>
          <rPr>
            <sz val="9"/>
            <color indexed="81"/>
            <rFont val="Tahoma"/>
            <family val="2"/>
          </rPr>
          <t xml:space="preserve">
Ajouter si nécessaire</t>
        </r>
      </text>
    </comment>
    <comment ref="J135" authorId="0" shapeId="0" xr:uid="{00000000-0006-0000-0500-000006000000}">
      <text>
        <r>
          <rPr>
            <b/>
            <sz val="9"/>
            <color indexed="81"/>
            <rFont val="Tahoma"/>
            <family val="2"/>
          </rPr>
          <t xml:space="preserve">GCL1023:
</t>
        </r>
        <r>
          <rPr>
            <sz val="9"/>
            <color indexed="81"/>
            <rFont val="Tahoma"/>
            <family val="2"/>
          </rPr>
          <t>Remplir si l'on choisit de réaliser des joints pour les murs de maconnerie.</t>
        </r>
      </text>
    </comment>
    <comment ref="J137" authorId="0" shapeId="0" xr:uid="{00000000-0006-0000-0500-000007000000}">
      <text>
        <r>
          <rPr>
            <b/>
            <sz val="9"/>
            <color indexed="81"/>
            <rFont val="Tahoma"/>
            <family val="2"/>
          </rPr>
          <t xml:space="preserve">GCL1023:
</t>
        </r>
        <r>
          <rPr>
            <sz val="9"/>
            <color indexed="81"/>
            <rFont val="Tahoma"/>
            <family val="2"/>
          </rPr>
          <t>Remplir s'il y a des murs qui ont des céramiques.</t>
        </r>
      </text>
    </comment>
    <comment ref="J146" authorId="0" shapeId="0" xr:uid="{00000000-0006-0000-0500-000008000000}">
      <text>
        <r>
          <rPr>
            <b/>
            <sz val="9"/>
            <color indexed="81"/>
            <rFont val="Tahoma"/>
            <family val="2"/>
          </rPr>
          <t xml:space="preserve">GCL1023:
</t>
        </r>
        <r>
          <rPr>
            <sz val="9"/>
            <color indexed="81"/>
            <rFont val="Tahoma"/>
            <family val="2"/>
          </rPr>
          <t>Remplir si l'on choisit de réaliser des joints pour les murs de maconnerie.</t>
        </r>
      </text>
    </comment>
    <comment ref="J148" authorId="0" shapeId="0" xr:uid="{00000000-0006-0000-0500-000009000000}">
      <text>
        <r>
          <rPr>
            <b/>
            <sz val="9"/>
            <color indexed="81"/>
            <rFont val="Tahoma"/>
            <family val="2"/>
          </rPr>
          <t xml:space="preserve">GCL1023:
</t>
        </r>
        <r>
          <rPr>
            <sz val="9"/>
            <color indexed="81"/>
            <rFont val="Tahoma"/>
            <family val="2"/>
          </rPr>
          <t>Remplir s'il y a des murs qui ont des céramiques.</t>
        </r>
      </text>
    </comment>
    <comment ref="J156" authorId="0" shapeId="0" xr:uid="{00000000-0006-0000-0500-00000A000000}">
      <text>
        <r>
          <rPr>
            <b/>
            <sz val="9"/>
            <color indexed="81"/>
            <rFont val="Tahoma"/>
            <family val="2"/>
          </rPr>
          <t xml:space="preserve">GCL1023:
</t>
        </r>
        <r>
          <rPr>
            <sz val="9"/>
            <color indexed="81"/>
            <rFont val="Tahoma"/>
            <family val="2"/>
          </rPr>
          <t>Remplir s'il y a des planchers en céramiques.</t>
        </r>
      </text>
    </comment>
    <comment ref="J166" authorId="0" shapeId="0" xr:uid="{00000000-0006-0000-0500-00000C000000}">
      <text>
        <r>
          <rPr>
            <b/>
            <sz val="9"/>
            <color indexed="81"/>
            <rFont val="Tahoma"/>
            <family val="2"/>
          </rPr>
          <t xml:space="preserve">GCL1023:
</t>
        </r>
        <r>
          <rPr>
            <sz val="9"/>
            <color indexed="81"/>
            <rFont val="Tahoma"/>
            <family val="2"/>
          </rPr>
          <t>Remplir s'il y a des faux plafonds</t>
        </r>
      </text>
    </comment>
    <comment ref="J169" authorId="0" shapeId="0" xr:uid="{00000000-0006-0000-0500-00000F000000}">
      <text>
        <r>
          <rPr>
            <b/>
            <sz val="9"/>
            <color indexed="81"/>
            <rFont val="Tahoma"/>
            <family val="2"/>
          </rPr>
          <t xml:space="preserve">GCL1023:
</t>
        </r>
        <r>
          <rPr>
            <sz val="9"/>
            <color indexed="81"/>
            <rFont val="Tahoma"/>
            <family val="2"/>
          </rPr>
          <t>Remplir s'il y a des dalles en béton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GCL1023</author>
    <author>Ubertini, Christian Mario</author>
  </authors>
  <commentList>
    <comment ref="N3" authorId="0" shapeId="0" xr:uid="{00000000-0006-0000-0600-000001000000}">
      <text>
        <r>
          <rPr>
            <b/>
            <sz val="9"/>
            <color indexed="81"/>
            <rFont val="Tahoma"/>
            <family val="2"/>
          </rPr>
          <t>GCL1023:</t>
        </r>
        <r>
          <rPr>
            <sz val="9"/>
            <color indexed="81"/>
            <rFont val="Tahoma"/>
            <family val="2"/>
          </rPr>
          <t xml:space="preserve">
Ajouter le nombre de batiment de ce type.</t>
        </r>
      </text>
    </comment>
    <comment ref="J49" authorId="1" shapeId="0" xr:uid="{231726F1-AF2B-4DA0-9427-5AAF8734F292}">
      <text>
        <r>
          <rPr>
            <b/>
            <sz val="9"/>
            <color indexed="81"/>
            <rFont val="Tahoma"/>
            <charset val="1"/>
          </rPr>
          <t>Ubertini, Christian Mario:</t>
        </r>
        <r>
          <rPr>
            <sz val="9"/>
            <color indexed="81"/>
            <rFont val="Tahoma"/>
            <charset val="1"/>
          </rPr>
          <t xml:space="preserve">
Remplir ici si les poteaux de la galerie sont prévus en bois (voir type de toiture plus bas)</t>
        </r>
      </text>
    </comment>
    <comment ref="J91" authorId="0" shapeId="0" xr:uid="{00000000-0006-0000-0600-000004000000}">
      <text>
        <r>
          <rPr>
            <b/>
            <sz val="9"/>
            <color indexed="81"/>
            <rFont val="Tahoma"/>
            <family val="2"/>
          </rPr>
          <t xml:space="preserve">GCL1023:
</t>
        </r>
        <r>
          <rPr>
            <sz val="9"/>
            <color indexed="81"/>
            <rFont val="Tahoma"/>
            <family val="2"/>
          </rPr>
          <t>Remplir si l'on choisit de réaliser des joints pour les murs de maconnerie.</t>
        </r>
      </text>
    </comment>
    <comment ref="J99" authorId="1" shapeId="0" xr:uid="{9D05FB93-3D38-47E5-91BC-52C22593A521}">
      <text>
        <r>
          <rPr>
            <b/>
            <sz val="9"/>
            <color indexed="81"/>
            <rFont val="Tahoma"/>
            <family val="2"/>
          </rPr>
          <t>Ubertini, Christian Mario:</t>
        </r>
        <r>
          <rPr>
            <sz val="9"/>
            <color indexed="81"/>
            <rFont val="Tahoma"/>
            <family val="2"/>
          </rPr>
          <t xml:space="preserve">
Ajouter si nécessaire</t>
        </r>
      </text>
    </comment>
    <comment ref="J136" authorId="0" shapeId="0" xr:uid="{00000000-0006-0000-0600-000006000000}">
      <text>
        <r>
          <rPr>
            <b/>
            <sz val="9"/>
            <color indexed="81"/>
            <rFont val="Tahoma"/>
            <family val="2"/>
          </rPr>
          <t xml:space="preserve">GCL1023:
</t>
        </r>
        <r>
          <rPr>
            <sz val="9"/>
            <color indexed="81"/>
            <rFont val="Tahoma"/>
            <family val="2"/>
          </rPr>
          <t>Remplir si l'on choisit de réaliser des joints pour les murs de maconnerie.</t>
        </r>
      </text>
    </comment>
    <comment ref="J138" authorId="0" shapeId="0" xr:uid="{00000000-0006-0000-0600-000007000000}">
      <text>
        <r>
          <rPr>
            <b/>
            <sz val="9"/>
            <color indexed="81"/>
            <rFont val="Tahoma"/>
            <family val="2"/>
          </rPr>
          <t xml:space="preserve">GCL1023:
</t>
        </r>
        <r>
          <rPr>
            <sz val="9"/>
            <color indexed="81"/>
            <rFont val="Tahoma"/>
            <family val="2"/>
          </rPr>
          <t>Remplir s'il y a des murs qui ont des céramiques.</t>
        </r>
      </text>
    </comment>
    <comment ref="J147" authorId="0" shapeId="0" xr:uid="{00000000-0006-0000-0600-000008000000}">
      <text>
        <r>
          <rPr>
            <b/>
            <sz val="9"/>
            <color indexed="81"/>
            <rFont val="Tahoma"/>
            <family val="2"/>
          </rPr>
          <t xml:space="preserve">GCL1023:
</t>
        </r>
        <r>
          <rPr>
            <sz val="9"/>
            <color indexed="81"/>
            <rFont val="Tahoma"/>
            <family val="2"/>
          </rPr>
          <t>Remplir si l'on choisit de réaliser des joints pour les murs de maconnerie.</t>
        </r>
      </text>
    </comment>
    <comment ref="J149" authorId="0" shapeId="0" xr:uid="{00000000-0006-0000-0600-000009000000}">
      <text>
        <r>
          <rPr>
            <b/>
            <sz val="9"/>
            <color indexed="81"/>
            <rFont val="Tahoma"/>
            <family val="2"/>
          </rPr>
          <t xml:space="preserve">GCL1023:
</t>
        </r>
        <r>
          <rPr>
            <sz val="9"/>
            <color indexed="81"/>
            <rFont val="Tahoma"/>
            <family val="2"/>
          </rPr>
          <t>Remplir s'il y a des murs qui ont des céramiques.</t>
        </r>
      </text>
    </comment>
    <comment ref="J167" authorId="0" shapeId="0" xr:uid="{00000000-0006-0000-0600-00000B000000}">
      <text>
        <r>
          <rPr>
            <b/>
            <sz val="9"/>
            <color indexed="81"/>
            <rFont val="Tahoma"/>
            <family val="2"/>
          </rPr>
          <t xml:space="preserve">GCL1023:
</t>
        </r>
        <r>
          <rPr>
            <sz val="9"/>
            <color indexed="81"/>
            <rFont val="Tahoma"/>
            <family val="2"/>
          </rPr>
          <t>Remplir s'il y a des faux plafonds</t>
        </r>
      </text>
    </comment>
    <comment ref="J170" authorId="0" shapeId="0" xr:uid="{00000000-0006-0000-0600-00000E000000}">
      <text>
        <r>
          <rPr>
            <b/>
            <sz val="9"/>
            <color indexed="81"/>
            <rFont val="Tahoma"/>
            <family val="2"/>
          </rPr>
          <t xml:space="preserve">GCL1023:
</t>
        </r>
        <r>
          <rPr>
            <sz val="9"/>
            <color indexed="81"/>
            <rFont val="Tahoma"/>
            <family val="2"/>
          </rPr>
          <t>Remplir s'il y a des dalles en béton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GCL1023</author>
  </authors>
  <commentList>
    <comment ref="N3" authorId="0" shapeId="0" xr:uid="{00000000-0006-0000-0700-000001000000}">
      <text>
        <r>
          <rPr>
            <b/>
            <sz val="9"/>
            <color indexed="81"/>
            <rFont val="Tahoma"/>
            <family val="2"/>
          </rPr>
          <t>GCL1023:</t>
        </r>
        <r>
          <rPr>
            <sz val="9"/>
            <color indexed="81"/>
            <rFont val="Tahoma"/>
            <family val="2"/>
          </rPr>
          <t xml:space="preserve">
Ajouter le nombre de batiment de ce type.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GCL1023</author>
  </authors>
  <commentList>
    <comment ref="N3" authorId="0" shapeId="0" xr:uid="{00000000-0006-0000-0800-000001000000}">
      <text>
        <r>
          <rPr>
            <b/>
            <sz val="9"/>
            <color indexed="81"/>
            <rFont val="Tahoma"/>
            <family val="2"/>
          </rPr>
          <t>GCL1023:</t>
        </r>
        <r>
          <rPr>
            <sz val="9"/>
            <color indexed="81"/>
            <rFont val="Tahoma"/>
            <family val="2"/>
          </rPr>
          <t xml:space="preserve">
Ajouter le nombre de batiment de ce type.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GCL1023</author>
  </authors>
  <commentList>
    <comment ref="N3" authorId="0" shapeId="0" xr:uid="{00000000-0006-0000-0A00-000001000000}">
      <text>
        <r>
          <rPr>
            <b/>
            <sz val="9"/>
            <color indexed="81"/>
            <rFont val="Tahoma"/>
            <family val="2"/>
          </rPr>
          <t>GCL1023:</t>
        </r>
        <r>
          <rPr>
            <sz val="9"/>
            <color indexed="81"/>
            <rFont val="Tahoma"/>
            <family val="2"/>
          </rPr>
          <t xml:space="preserve">
Ajouter le nombre de batiment de ce type.</t>
        </r>
      </text>
    </comment>
    <comment ref="J51" authorId="0" shapeId="0" xr:uid="{00000000-0006-0000-0A00-000002000000}">
      <text>
        <r>
          <rPr>
            <b/>
            <sz val="9"/>
            <color indexed="81"/>
            <rFont val="Tahoma"/>
            <family val="2"/>
          </rPr>
          <t xml:space="preserve">GCL1023:
</t>
        </r>
        <r>
          <rPr>
            <sz val="9"/>
            <color indexed="81"/>
            <rFont val="Tahoma"/>
            <family val="2"/>
          </rPr>
          <t>Remplir si les colonnes en bois sont remplacées par des colonnes métalliques</t>
        </r>
      </text>
    </comment>
    <comment ref="J67" authorId="0" shapeId="0" xr:uid="{00000000-0006-0000-0A00-000003000000}">
      <text>
        <r>
          <rPr>
            <b/>
            <sz val="9"/>
            <color indexed="81"/>
            <rFont val="Tahoma"/>
            <family val="2"/>
          </rPr>
          <t xml:space="preserve">GCL1023:
</t>
        </r>
        <r>
          <rPr>
            <sz val="9"/>
            <color indexed="81"/>
            <rFont val="Tahoma"/>
            <family val="2"/>
          </rPr>
          <t>Remplir si l'ossature en bois est remplacée par une ossature métallique.</t>
        </r>
      </text>
    </comment>
    <comment ref="J76" authorId="0" shapeId="0" xr:uid="{00000000-0006-0000-0A00-000004000000}">
      <text>
        <r>
          <rPr>
            <b/>
            <sz val="9"/>
            <color indexed="81"/>
            <rFont val="Tahoma"/>
            <family val="2"/>
          </rPr>
          <t xml:space="preserve">GCL1023:
</t>
        </r>
        <r>
          <rPr>
            <sz val="9"/>
            <color indexed="81"/>
            <rFont val="Tahoma"/>
            <family val="2"/>
          </rPr>
          <t>Remplir si l'on choisit de réaliser des joints pour les murs de maconnerie.</t>
        </r>
      </text>
    </comment>
    <comment ref="J95" authorId="0" shapeId="0" xr:uid="{00000000-0006-0000-0A00-000005000000}">
      <text>
        <r>
          <rPr>
            <b/>
            <sz val="9"/>
            <color indexed="81"/>
            <rFont val="Tahoma"/>
            <family val="2"/>
          </rPr>
          <t xml:space="preserve">GCL1023:
</t>
        </r>
        <r>
          <rPr>
            <sz val="9"/>
            <color indexed="81"/>
            <rFont val="Tahoma"/>
            <family val="2"/>
          </rPr>
          <t>Remplir s'il y a des dalles en béton</t>
        </r>
      </text>
    </comment>
    <comment ref="J109" authorId="0" shapeId="0" xr:uid="{00000000-0006-0000-0A00-000006000000}">
      <text>
        <r>
          <rPr>
            <b/>
            <sz val="9"/>
            <color indexed="81"/>
            <rFont val="Tahoma"/>
            <family val="2"/>
          </rPr>
          <t xml:space="preserve">GCL1023:
</t>
        </r>
        <r>
          <rPr>
            <sz val="9"/>
            <color indexed="81"/>
            <rFont val="Tahoma"/>
            <family val="2"/>
          </rPr>
          <t>Remplir si l'on choisit de réaliser des joints pour les murs de maconnerie.</t>
        </r>
      </text>
    </comment>
    <comment ref="J111" authorId="0" shapeId="0" xr:uid="{00000000-0006-0000-0A00-000007000000}">
      <text>
        <r>
          <rPr>
            <b/>
            <sz val="9"/>
            <color indexed="81"/>
            <rFont val="Tahoma"/>
            <family val="2"/>
          </rPr>
          <t xml:space="preserve">GCL1023:
</t>
        </r>
        <r>
          <rPr>
            <sz val="9"/>
            <color indexed="81"/>
            <rFont val="Tahoma"/>
            <family val="2"/>
          </rPr>
          <t>Remplir s'il y a des murs qui ont des céramiques.</t>
        </r>
      </text>
    </comment>
    <comment ref="J120" authorId="0" shapeId="0" xr:uid="{00000000-0006-0000-0A00-000008000000}">
      <text>
        <r>
          <rPr>
            <b/>
            <sz val="9"/>
            <color indexed="81"/>
            <rFont val="Tahoma"/>
            <family val="2"/>
          </rPr>
          <t xml:space="preserve">GCL1023:
</t>
        </r>
        <r>
          <rPr>
            <sz val="9"/>
            <color indexed="81"/>
            <rFont val="Tahoma"/>
            <family val="2"/>
          </rPr>
          <t>Remplir si l'on choisit de réaliser des joints pour les murs de maconnerie.</t>
        </r>
      </text>
    </comment>
    <comment ref="J122" authorId="0" shapeId="0" xr:uid="{00000000-0006-0000-0A00-000009000000}">
      <text>
        <r>
          <rPr>
            <b/>
            <sz val="9"/>
            <color indexed="81"/>
            <rFont val="Tahoma"/>
            <family val="2"/>
          </rPr>
          <t xml:space="preserve">GCL1023:
</t>
        </r>
        <r>
          <rPr>
            <sz val="9"/>
            <color indexed="81"/>
            <rFont val="Tahoma"/>
            <family val="2"/>
          </rPr>
          <t>Remplir s'il y a des murs qui ont des céramiques.</t>
        </r>
      </text>
    </comment>
    <comment ref="J130" authorId="0" shapeId="0" xr:uid="{00000000-0006-0000-0A00-00000A000000}">
      <text>
        <r>
          <rPr>
            <b/>
            <sz val="9"/>
            <color indexed="81"/>
            <rFont val="Tahoma"/>
            <family val="2"/>
          </rPr>
          <t xml:space="preserve">GCL1023:
</t>
        </r>
        <r>
          <rPr>
            <sz val="9"/>
            <color indexed="81"/>
            <rFont val="Tahoma"/>
            <family val="2"/>
          </rPr>
          <t>Remplir s'il y a des planchers en céramiques.</t>
        </r>
      </text>
    </comment>
    <comment ref="J136" authorId="0" shapeId="0" xr:uid="{00000000-0006-0000-0A00-00000B000000}">
      <text>
        <r>
          <rPr>
            <b/>
            <sz val="9"/>
            <color indexed="81"/>
            <rFont val="Tahoma"/>
            <family val="2"/>
          </rPr>
          <t xml:space="preserve">GCL1023:
</t>
        </r>
        <r>
          <rPr>
            <sz val="9"/>
            <color indexed="81"/>
            <rFont val="Tahoma"/>
            <family val="2"/>
          </rPr>
          <t>Remplir s'il y a des dalles en béton</t>
        </r>
      </text>
    </comment>
    <comment ref="J141" authorId="0" shapeId="0" xr:uid="{00000000-0006-0000-0A00-00000C000000}">
      <text>
        <r>
          <rPr>
            <b/>
            <sz val="9"/>
            <color indexed="81"/>
            <rFont val="Tahoma"/>
            <family val="2"/>
          </rPr>
          <t xml:space="preserve">GCL1023:
</t>
        </r>
        <r>
          <rPr>
            <sz val="9"/>
            <color indexed="81"/>
            <rFont val="Tahoma"/>
            <family val="2"/>
          </rPr>
          <t>Remplir s'il y a des faux plafonds</t>
        </r>
      </text>
    </comment>
    <comment ref="J144" authorId="0" shapeId="0" xr:uid="{00000000-0006-0000-0A00-00000D000000}">
      <text>
        <r>
          <rPr>
            <b/>
            <sz val="9"/>
            <color indexed="81"/>
            <rFont val="Tahoma"/>
            <family val="2"/>
          </rPr>
          <t xml:space="preserve">GCL1023:
</t>
        </r>
        <r>
          <rPr>
            <sz val="9"/>
            <color indexed="81"/>
            <rFont val="Tahoma"/>
            <family val="2"/>
          </rPr>
          <t>Remplir s'il y a des dalles en béton</t>
        </r>
      </text>
    </comment>
    <comment ref="J146" authorId="0" shapeId="0" xr:uid="{00000000-0006-0000-0A00-00000E000000}">
      <text>
        <r>
          <rPr>
            <b/>
            <sz val="9"/>
            <color indexed="81"/>
            <rFont val="Tahoma"/>
            <family val="2"/>
          </rPr>
          <t xml:space="preserve">GCL1023:
</t>
        </r>
        <r>
          <rPr>
            <sz val="9"/>
            <color indexed="81"/>
            <rFont val="Tahoma"/>
            <family val="2"/>
          </rPr>
          <t>Remplir s'il y a des dalles en béton</t>
        </r>
      </text>
    </comment>
    <comment ref="J148" authorId="0" shapeId="0" xr:uid="{00000000-0006-0000-0A00-00000F000000}">
      <text>
        <r>
          <rPr>
            <b/>
            <sz val="9"/>
            <color indexed="81"/>
            <rFont val="Tahoma"/>
            <family val="2"/>
          </rPr>
          <t xml:space="preserve">GCL1023:
</t>
        </r>
        <r>
          <rPr>
            <sz val="9"/>
            <color indexed="81"/>
            <rFont val="Tahoma"/>
            <family val="2"/>
          </rPr>
          <t>Remplir s'il y a des dalles en béton</t>
        </r>
      </text>
    </comment>
  </commentList>
</comments>
</file>

<file path=xl/sharedStrings.xml><?xml version="1.0" encoding="utf-8"?>
<sst xmlns="http://schemas.openxmlformats.org/spreadsheetml/2006/main" count="3506" uniqueCount="924">
  <si>
    <t>PRIX TOTAL</t>
  </si>
  <si>
    <t xml:space="preserve">  </t>
  </si>
  <si>
    <t xml:space="preserve"> </t>
  </si>
  <si>
    <t>ÉLÉMENTS</t>
  </si>
  <si>
    <t>Z   CONDITIONS SPECIALES</t>
  </si>
  <si>
    <t>Z2020</t>
  </si>
  <si>
    <t xml:space="preserve">FRAIS GÉNÉRAUX  </t>
  </si>
  <si>
    <t>Z2010</t>
  </si>
  <si>
    <t>Z20</t>
  </si>
  <si>
    <t>Z1020</t>
  </si>
  <si>
    <t>Z1010</t>
  </si>
  <si>
    <t>PLANS D'EXÉCUTION DÉTAILLÉ</t>
  </si>
  <si>
    <t xml:space="preserve">CONTINGENCES DE DESIGN       </t>
  </si>
  <si>
    <t xml:space="preserve"> Z10 </t>
  </si>
  <si>
    <t>RECAPITULATIF</t>
  </si>
  <si>
    <t>Z1030</t>
  </si>
  <si>
    <t xml:space="preserve">FRAIS GÉNÉRAUX, ADMINISTRATION ET PROFIT       </t>
  </si>
  <si>
    <t>%</t>
  </si>
  <si>
    <t>Z201001</t>
  </si>
  <si>
    <t>Z201002</t>
  </si>
  <si>
    <t>Z202001</t>
  </si>
  <si>
    <t>Z202002</t>
  </si>
  <si>
    <t xml:space="preserve">ADMINISTRATION ET PROFIT </t>
  </si>
  <si>
    <t>Permis de construire</t>
  </si>
  <si>
    <t>Z202003</t>
  </si>
  <si>
    <t>Profit</t>
  </si>
  <si>
    <t>Z30</t>
  </si>
  <si>
    <t>TAXES</t>
  </si>
  <si>
    <t>CONDITION DE MISE EN OEUVRE</t>
  </si>
  <si>
    <t>Z3010</t>
  </si>
  <si>
    <t>Z3030</t>
  </si>
  <si>
    <t>Z3040</t>
  </si>
  <si>
    <t>Z3050</t>
  </si>
  <si>
    <t>CONTINGENCES D'INFLATION</t>
  </si>
  <si>
    <t>Z40</t>
  </si>
  <si>
    <t>Z4010</t>
  </si>
  <si>
    <t>1-</t>
  </si>
  <si>
    <t>2-</t>
  </si>
  <si>
    <t>3-</t>
  </si>
  <si>
    <t>4-</t>
  </si>
  <si>
    <t>5-</t>
  </si>
  <si>
    <t>6-</t>
  </si>
  <si>
    <t>7-</t>
  </si>
  <si>
    <t>DGI</t>
  </si>
  <si>
    <t>DEMOLITION</t>
  </si>
  <si>
    <t>CAMPAGNE GEOTECHNIQUE ET GEOPHYSIQUE DU SITE</t>
  </si>
  <si>
    <t>BATIMENT OCCUPÉ A RELOCALISER</t>
  </si>
  <si>
    <t>Z4020</t>
  </si>
  <si>
    <t>AUTRES  ( A PRECISER)</t>
  </si>
  <si>
    <t>Z3060</t>
  </si>
  <si>
    <t>TESTS ET ESSAIS</t>
  </si>
  <si>
    <t>DÉFINITIONS</t>
  </si>
  <si>
    <t>UNITÉ</t>
  </si>
  <si>
    <t>PRIX UNITAIRE</t>
  </si>
  <si>
    <t xml:space="preserve">A  INFRASTRUCTURE          </t>
  </si>
  <si>
    <t xml:space="preserve">A10  FONDATIONS        </t>
  </si>
  <si>
    <t xml:space="preserve">A1010   FONDATION STANDARD                               </t>
  </si>
  <si>
    <t xml:space="preserve">A101001                                   </t>
  </si>
  <si>
    <t xml:space="preserve">Murs de fondations                                     </t>
  </si>
  <si>
    <t xml:space="preserve">A10100101                 </t>
  </si>
  <si>
    <t xml:space="preserve">Fouilles sous les murs de fondations                                   </t>
  </si>
  <si>
    <t>m³</t>
  </si>
  <si>
    <t xml:space="preserve">A10100102                               </t>
  </si>
  <si>
    <t xml:space="preserve">Béton de propreté (Q150) de 5cm                               </t>
  </si>
  <si>
    <t>A10100103</t>
  </si>
  <si>
    <t xml:space="preserve">Semelles continues                                   </t>
  </si>
  <si>
    <t xml:space="preserve">A10100104 </t>
  </si>
  <si>
    <t xml:space="preserve">Murs de béton en fondation                                    </t>
  </si>
  <si>
    <t xml:space="preserve">Murs en maconnerie de roche </t>
  </si>
  <si>
    <t xml:space="preserve">A10100105 </t>
  </si>
  <si>
    <t>Murs de maçonnerie de roches</t>
  </si>
  <si>
    <t>A10100106</t>
  </si>
  <si>
    <t xml:space="preserve">Remlayage et Compactage </t>
  </si>
  <si>
    <t xml:space="preserve">Ce prix rémunère au mètre cube l'achat, le transport, la mise en place et le compactage de remblais autour des murs de fondation. Sauf indication contraire, l'entrepreneur doit fournir tout les outils, l'équipement et le matériel nécessaires pour accomplir le travail. </t>
  </si>
  <si>
    <t>A101004</t>
  </si>
  <si>
    <t xml:space="preserve">Tête de pieux                                                                              </t>
  </si>
  <si>
    <t>A101009</t>
  </si>
  <si>
    <t>Poutres au sol</t>
  </si>
  <si>
    <t xml:space="preserve">A10100901                 </t>
  </si>
  <si>
    <t>Chainages inférieurs</t>
  </si>
  <si>
    <t xml:space="preserve">A1020  FONDATIONS SPÉCIALES                                       </t>
  </si>
  <si>
    <t xml:space="preserve">A102001        </t>
  </si>
  <si>
    <t xml:space="preserve">Pieux                                                     </t>
  </si>
  <si>
    <t>un</t>
  </si>
  <si>
    <t xml:space="preserve">Ce prix rémunère à l'unité l'achat de matériau, le transport, la mise en oeuvre des pieux. Il inclut tous preparatifs necessaire à la mise en oeuvre. Sauf indication contraire, l'entrepreneur doit fournir tout les outils, l'équipement et le matériel nécessaires pour accomplir le travail. </t>
  </si>
  <si>
    <t xml:space="preserve">A102003       </t>
  </si>
  <si>
    <t xml:space="preserve">Reprise en sous-oeuvre               </t>
  </si>
  <si>
    <t>Fft</t>
  </si>
  <si>
    <t>A102005</t>
  </si>
  <si>
    <t xml:space="preserve">Radiers                                                </t>
  </si>
  <si>
    <t>A102007</t>
  </si>
  <si>
    <t>Soutènement des sols</t>
  </si>
  <si>
    <t xml:space="preserve">A1030  DALLE INFÉRIEURE                                       </t>
  </si>
  <si>
    <t>A103001</t>
  </si>
  <si>
    <t xml:space="preserve">Dalle sur sol standard               </t>
  </si>
  <si>
    <t>A103007</t>
  </si>
  <si>
    <t xml:space="preserve">Surexcavation et préparation sous dalle             </t>
  </si>
  <si>
    <t>A10300701</t>
  </si>
  <si>
    <t>Excavation additionnelle ( sous dalle de parquet)</t>
  </si>
  <si>
    <t>A10300702</t>
  </si>
  <si>
    <t>A10300703</t>
  </si>
  <si>
    <t>Couche de sable (5cm)</t>
  </si>
  <si>
    <t xml:space="preserve">B  SUPERSTRUCTURE ET ENVELOPPE                              </t>
  </si>
  <si>
    <t xml:space="preserve">B10  SUPERSTRUCTURE                                                </t>
  </si>
  <si>
    <t xml:space="preserve">B1010  CONSTRUCTION DE PLANCHER                                  </t>
  </si>
  <si>
    <t>B101001</t>
  </si>
  <si>
    <t xml:space="preserve">Structure de plancher                                        </t>
  </si>
  <si>
    <t>B10100101</t>
  </si>
  <si>
    <t>Colonnes en béton armé</t>
  </si>
  <si>
    <t xml:space="preserve">B10100102 </t>
  </si>
  <si>
    <t>Chainages verticaux des murs extérieurs</t>
  </si>
  <si>
    <t>B10100103</t>
  </si>
  <si>
    <t>B20100104</t>
  </si>
  <si>
    <t xml:space="preserve">Murs extérieurs en maconnerie de bloc  </t>
  </si>
  <si>
    <t xml:space="preserve">Poutres en beton armé                                   </t>
  </si>
  <si>
    <t xml:space="preserve">B10100106 </t>
  </si>
  <si>
    <t xml:space="preserve">Chainages horizontaux </t>
  </si>
  <si>
    <t xml:space="preserve">B10100107 </t>
  </si>
  <si>
    <t>Colonnes en bois</t>
  </si>
  <si>
    <t>Colonnes métalliques</t>
  </si>
  <si>
    <t>B101002</t>
  </si>
  <si>
    <t>Murs porteurs intérieurs</t>
  </si>
  <si>
    <t xml:space="preserve">Murs porteurs intérieurs en béton armé  (Voiles) </t>
  </si>
  <si>
    <t xml:space="preserve">Murs porteurs intérieurs en maconnerie de bloc  </t>
  </si>
  <si>
    <t xml:space="preserve">Chainages verticaux des murs porteurs intérieurs </t>
  </si>
  <si>
    <t xml:space="preserve">Chainages horizontaux des murs porteurs intérieurs </t>
  </si>
  <si>
    <t>B101003</t>
  </si>
  <si>
    <t>Planchers sur pontage et dalle</t>
  </si>
  <si>
    <t>B10100301</t>
  </si>
  <si>
    <t>B101005</t>
  </si>
  <si>
    <t>Rampes et escaliers extérieurs, sortie d'urgence</t>
  </si>
  <si>
    <t>B10100501</t>
  </si>
  <si>
    <t>B10100502</t>
  </si>
  <si>
    <t xml:space="preserve">Poutres sous escalier en bétom armé                                          </t>
  </si>
  <si>
    <t>B10100503</t>
  </si>
  <si>
    <t>Poteaux sous escalier en bétom armé</t>
  </si>
  <si>
    <t>B10100504</t>
  </si>
  <si>
    <t>Escalier en maçonnerie de roche</t>
  </si>
  <si>
    <t xml:space="preserve">B1020  CONSTRUCTION DE TOITURE                                        </t>
  </si>
  <si>
    <t>B102001</t>
  </si>
  <si>
    <t xml:space="preserve">Structure de la toiture                                                </t>
  </si>
  <si>
    <t>B10200101</t>
  </si>
  <si>
    <t>Ossatures en bois</t>
  </si>
  <si>
    <t>Ossatures métalliques</t>
  </si>
  <si>
    <t>B102003</t>
  </si>
  <si>
    <t>Toiture sur pontage et dalle</t>
  </si>
  <si>
    <t xml:space="preserve">Poutres en beton armé                                            </t>
  </si>
  <si>
    <t>B10200302</t>
  </si>
  <si>
    <t xml:space="preserve">B20  ENVELOPPE EXTÉRIEURE                                              </t>
  </si>
  <si>
    <t xml:space="preserve">B2010  MURS EXTÉRIEURS                                                       </t>
  </si>
  <si>
    <t>B201001</t>
  </si>
  <si>
    <t>Murs extérieurs non porteurs</t>
  </si>
  <si>
    <t>B20100101</t>
  </si>
  <si>
    <t>m²</t>
  </si>
  <si>
    <t>B201007</t>
  </si>
  <si>
    <t xml:space="preserve">Murets de balcon et garde-corps                                    </t>
  </si>
  <si>
    <t>B201010</t>
  </si>
  <si>
    <t>Finition extérieure des murs extérieurs</t>
  </si>
  <si>
    <t>B20101001</t>
  </si>
  <si>
    <t>Crepissage</t>
  </si>
  <si>
    <t>B20101002</t>
  </si>
  <si>
    <t>Enduit</t>
  </si>
  <si>
    <t>B20101003</t>
  </si>
  <si>
    <t>Jointoiement</t>
  </si>
  <si>
    <t>B20101004</t>
  </si>
  <si>
    <t>Peinture</t>
  </si>
  <si>
    <t xml:space="preserve">B2020  FENÊTRES EXTÉRIEURES                                              </t>
  </si>
  <si>
    <t xml:space="preserve">B202006 </t>
  </si>
  <si>
    <t xml:space="preserve">Fenêtres                                                </t>
  </si>
  <si>
    <t>B20200601</t>
  </si>
  <si>
    <t xml:space="preserve">B2030   PORTES EXTÉRIEURES                                                 </t>
  </si>
  <si>
    <t>B203001</t>
  </si>
  <si>
    <t xml:space="preserve">Portes                                                      </t>
  </si>
  <si>
    <t>B20300101</t>
  </si>
  <si>
    <t>B20300102</t>
  </si>
  <si>
    <t xml:space="preserve">B30  TOITURE                                                                          </t>
  </si>
  <si>
    <t xml:space="preserve">B3010  COUVERTURE                                                                    </t>
  </si>
  <si>
    <t>B301001</t>
  </si>
  <si>
    <t xml:space="preserve">Couverture en pente                                                              </t>
  </si>
  <si>
    <t>B301003</t>
  </si>
  <si>
    <t xml:space="preserve">Isolation de toiture                                            </t>
  </si>
  <si>
    <t>B30100301</t>
  </si>
  <si>
    <t>Film d'isolant</t>
  </si>
  <si>
    <t>B30100302</t>
  </si>
  <si>
    <t xml:space="preserve">Cirage de dalle   </t>
  </si>
  <si>
    <t xml:space="preserve">B301005 </t>
  </si>
  <si>
    <t xml:space="preserve">Gouttières et descentes de toit                                            </t>
  </si>
  <si>
    <t>B30100501</t>
  </si>
  <si>
    <t xml:space="preserve">Goutières                              </t>
  </si>
  <si>
    <t>ml</t>
  </si>
  <si>
    <t>B30100502</t>
  </si>
  <si>
    <t>Descentes de toit</t>
  </si>
  <si>
    <t xml:space="preserve">C  AMÉNAGEMENT INTÉRIEUR            </t>
  </si>
  <si>
    <t xml:space="preserve">C10  CONSTRUCTION INTÉRIEURE                                </t>
  </si>
  <si>
    <t xml:space="preserve">C1010  CLOISONS INTÉRIEURES </t>
  </si>
  <si>
    <t>C101001</t>
  </si>
  <si>
    <t xml:space="preserve">Cloisons fixes                                                                  </t>
  </si>
  <si>
    <t>C10100101</t>
  </si>
  <si>
    <t xml:space="preserve">C1030  ACCESSOIRES INTÉGRÉS                   </t>
  </si>
  <si>
    <t>C103003</t>
  </si>
  <si>
    <t>C103004</t>
  </si>
  <si>
    <t xml:space="preserve">Signalisations et identifications                                           </t>
  </si>
  <si>
    <t>C10300401</t>
  </si>
  <si>
    <t>Panneaux d'affichages</t>
  </si>
  <si>
    <t>C10300402</t>
  </si>
  <si>
    <t>Identification des salles de classes</t>
  </si>
  <si>
    <t>C103006</t>
  </si>
  <si>
    <t xml:space="preserve">Comptoirs, armoires et ébénisterie                                    </t>
  </si>
  <si>
    <t>C10300601</t>
  </si>
  <si>
    <t>Escalier en bétom armé</t>
  </si>
  <si>
    <t xml:space="preserve">C30  FINITIONS INTÉRIEURES     </t>
  </si>
  <si>
    <t xml:space="preserve">C3010  FINITIONS DES MURS         </t>
  </si>
  <si>
    <t>C301001</t>
  </si>
  <si>
    <t xml:space="preserve">Finition intérieure des murs extérieurs               </t>
  </si>
  <si>
    <t>C30100101</t>
  </si>
  <si>
    <t xml:space="preserve">Crepissage                 </t>
  </si>
  <si>
    <t>C30100102</t>
  </si>
  <si>
    <t xml:space="preserve">Enduit                          </t>
  </si>
  <si>
    <t>C30100103</t>
  </si>
  <si>
    <t>C30100104</t>
  </si>
  <si>
    <t xml:space="preserve">Céramique                </t>
  </si>
  <si>
    <t>C30100105</t>
  </si>
  <si>
    <t xml:space="preserve">Peinture                       </t>
  </si>
  <si>
    <t>C301002</t>
  </si>
  <si>
    <t xml:space="preserve">Finition des murs intérieurs                                                     </t>
  </si>
  <si>
    <t>C30100201</t>
  </si>
  <si>
    <t>C30100202</t>
  </si>
  <si>
    <t xml:space="preserve">Enduit                           </t>
  </si>
  <si>
    <t>C30100203</t>
  </si>
  <si>
    <t>C30100204</t>
  </si>
  <si>
    <t xml:space="preserve">Céramique                     </t>
  </si>
  <si>
    <t>C30100205</t>
  </si>
  <si>
    <t xml:space="preserve">Peinture                          </t>
  </si>
  <si>
    <t xml:space="preserve">C3020   FINITIONS DE PLANCHERS       </t>
  </si>
  <si>
    <t>C302001</t>
  </si>
  <si>
    <t xml:space="preserve">Préparation des surfaces                                               </t>
  </si>
  <si>
    <t>C302002</t>
  </si>
  <si>
    <t xml:space="preserve">Planchers de céramique, pierre, terrazzo                     </t>
  </si>
  <si>
    <t>C30200201</t>
  </si>
  <si>
    <t>Céramique</t>
  </si>
  <si>
    <t>C302099</t>
  </si>
  <si>
    <t>Autres types de finition et de finis de plancher</t>
  </si>
  <si>
    <t>C30209901</t>
  </si>
  <si>
    <t>Cirage dalle de parquet</t>
  </si>
  <si>
    <t>C30209902</t>
  </si>
  <si>
    <t>Cirage dalle d'étage</t>
  </si>
  <si>
    <t>Cirage dalle de toiture</t>
  </si>
  <si>
    <t xml:space="preserve">C3030   FINITIONS DE PLAFONDS                  </t>
  </si>
  <si>
    <t>C303004</t>
  </si>
  <si>
    <t xml:space="preserve">Plafonds suspendus                                       </t>
  </si>
  <si>
    <t>C30300401</t>
  </si>
  <si>
    <t xml:space="preserve">Faux plafond               </t>
  </si>
  <si>
    <t>C303005</t>
  </si>
  <si>
    <t>Peinture et vernis</t>
  </si>
  <si>
    <t>C30309901</t>
  </si>
  <si>
    <t xml:space="preserve">Crepissage                        </t>
  </si>
  <si>
    <t>C30309902</t>
  </si>
  <si>
    <t>C30300501</t>
  </si>
  <si>
    <t>C30300504</t>
  </si>
  <si>
    <t xml:space="preserve">Peinture plafond Toiture           </t>
  </si>
  <si>
    <t xml:space="preserve">D  SERVICES                                                                    </t>
  </si>
  <si>
    <t xml:space="preserve">D20  PLOMBERIE                                    </t>
  </si>
  <si>
    <t xml:space="preserve">D2010   APPAREILS DE PLOMBERIE        </t>
  </si>
  <si>
    <t>D201001</t>
  </si>
  <si>
    <t xml:space="preserve">Cabinets d'aisance                                                          </t>
  </si>
  <si>
    <t>D201002</t>
  </si>
  <si>
    <t xml:space="preserve">Urinoirs                                                                              </t>
  </si>
  <si>
    <t>D201003</t>
  </si>
  <si>
    <t xml:space="preserve">Lavabos                                                                     </t>
  </si>
  <si>
    <t xml:space="preserve">D201004                                  </t>
  </si>
  <si>
    <t xml:space="preserve">Éviers                                                                             </t>
  </si>
  <si>
    <t>D20100401</t>
  </si>
  <si>
    <t xml:space="preserve">Éviers simple    </t>
  </si>
  <si>
    <t>D20100402</t>
  </si>
  <si>
    <t xml:space="preserve">Éviers  double    </t>
  </si>
  <si>
    <t xml:space="preserve">D201005 </t>
  </si>
  <si>
    <t xml:space="preserve">Douches                                                                             </t>
  </si>
  <si>
    <t xml:space="preserve">D2020   RÉSEAU D'EAU DOMESTIQUE           </t>
  </si>
  <si>
    <t>D202001</t>
  </si>
  <si>
    <t xml:space="preserve">Tuyaux et raccords eau domestique                                  </t>
  </si>
  <si>
    <t>D20200101</t>
  </si>
  <si>
    <t xml:space="preserve">Tuyaux 1"  </t>
  </si>
  <si>
    <t>D20200102</t>
  </si>
  <si>
    <t xml:space="preserve">Tuyaux 3/4"  </t>
  </si>
  <si>
    <t>D20200103</t>
  </si>
  <si>
    <t xml:space="preserve">Tuyaux 1/2"  </t>
  </si>
  <si>
    <t>D202002</t>
  </si>
  <si>
    <t xml:space="preserve">Valves et hydrants                                                                </t>
  </si>
  <si>
    <t>D20200201</t>
  </si>
  <si>
    <t xml:space="preserve">Valves 1"  </t>
  </si>
  <si>
    <t>D20200202</t>
  </si>
  <si>
    <t xml:space="preserve">Valves  3/4"  </t>
  </si>
  <si>
    <t>D20200203</t>
  </si>
  <si>
    <t xml:space="preserve">Valves  1/2"  </t>
  </si>
  <si>
    <t>D202003</t>
  </si>
  <si>
    <t xml:space="preserve">Équipements pour l'alimentation d'eau domestique            </t>
  </si>
  <si>
    <t>D20200301</t>
  </si>
  <si>
    <t xml:space="preserve">Chauffe-eau  </t>
  </si>
  <si>
    <t>D20200302</t>
  </si>
  <si>
    <t xml:space="preserve">Calorifugeage  </t>
  </si>
  <si>
    <t xml:space="preserve">D2030  RÉSEAU DE DRAINAGE SANITAIRE       </t>
  </si>
  <si>
    <t>D203001</t>
  </si>
  <si>
    <t xml:space="preserve">Tuyaux et raccords sanitaires                                               </t>
  </si>
  <si>
    <t>D20300101</t>
  </si>
  <si>
    <t xml:space="preserve">Tuyaux 4"  </t>
  </si>
  <si>
    <t>D20300102</t>
  </si>
  <si>
    <t xml:space="preserve">Tuyaux 3"  </t>
  </si>
  <si>
    <t>D20300103</t>
  </si>
  <si>
    <t xml:space="preserve">Tuyaux 2"  </t>
  </si>
  <si>
    <t>D203002</t>
  </si>
  <si>
    <t xml:space="preserve">Tuyaux et raccords évents                                                </t>
  </si>
  <si>
    <t>D20300201</t>
  </si>
  <si>
    <t>D20300202</t>
  </si>
  <si>
    <t>D203003</t>
  </si>
  <si>
    <t xml:space="preserve">Drains de plancher                                                              </t>
  </si>
  <si>
    <t xml:space="preserve">D2040  RÉSEAU DE DRAINAGE PLUVIAL  </t>
  </si>
  <si>
    <t>D204001</t>
  </si>
  <si>
    <t xml:space="preserve">Tuyauterie et raccords                                                         </t>
  </si>
  <si>
    <t>D20400101</t>
  </si>
  <si>
    <t>D20400102</t>
  </si>
  <si>
    <t>D204002</t>
  </si>
  <si>
    <t xml:space="preserve">Drains de toit                                                                  </t>
  </si>
  <si>
    <t xml:space="preserve">D50  ÉLECTRICITÉ                                                       </t>
  </si>
  <si>
    <t xml:space="preserve">D5010   SERVICE ET DISTRIBUTION ÉLECTRIQUE     </t>
  </si>
  <si>
    <t>D501003</t>
  </si>
  <si>
    <t xml:space="preserve">Panneaux de distribution                                                  </t>
  </si>
  <si>
    <t>D50100301</t>
  </si>
  <si>
    <t xml:space="preserve">Panneau  TP GE TL24310, 240 V, 2p, 100 A, 3 fils avec ses disjoncteurs </t>
  </si>
  <si>
    <t>D50100302</t>
  </si>
  <si>
    <t xml:space="preserve">Panneau TPE GE TL12340, 240 V, 2p, 40 A, 3 fils avec ses disjoncteurs   </t>
  </si>
  <si>
    <t xml:space="preserve">D5020   ÉCLAIRAGE ET DISTRIBUTION SECONDAIRE       </t>
  </si>
  <si>
    <t>D502001</t>
  </si>
  <si>
    <t xml:space="preserve">Câblage et dispositif de filerie                                              </t>
  </si>
  <si>
    <t>D502002</t>
  </si>
  <si>
    <t xml:space="preserve">Appareils d'éclairage                                                         </t>
  </si>
  <si>
    <t>D50200201</t>
  </si>
  <si>
    <t>Lampes type A fluo double - Lithonia Lighting 2'x4', 2VT8 2 32 ADP MVOLT MVIS</t>
  </si>
  <si>
    <t>D50200202</t>
  </si>
  <si>
    <t>Interrupteur de sécurité avec fusible GE TG3222, 60 A, 2p, 240 V, 3 fils, NEMA 1</t>
  </si>
  <si>
    <t>D502003</t>
  </si>
  <si>
    <t xml:space="preserve">Éclairage extérieur (fixé à l'immeuble)                                </t>
  </si>
  <si>
    <t>D50200301</t>
  </si>
  <si>
    <t>Lampes type B, Appliques extérieures étanches - Sea Gull Lighting 89806BLE-12</t>
  </si>
  <si>
    <t>D50200302</t>
  </si>
  <si>
    <t>Interrupteurs, 110V, 15A ("Hubbel", "Leviton" ou equivalent)</t>
  </si>
  <si>
    <t xml:space="preserve">D502099 </t>
  </si>
  <si>
    <t xml:space="preserve">Autres appareils                               </t>
  </si>
  <si>
    <t>D50209901</t>
  </si>
  <si>
    <t>Prises duplex 110V, 15A ("Hubbel", "Leviton" ou equivalent)</t>
  </si>
  <si>
    <t xml:space="preserve">D5090   AUTRES SYSTÈMES ÉLECTRIQUES       </t>
  </si>
  <si>
    <t>D509003</t>
  </si>
  <si>
    <t xml:space="preserve">Mise à la terre                                                                      </t>
  </si>
  <si>
    <t xml:space="preserve">G  AMÉNAGEMENT D'EMPLACEMENT                               </t>
  </si>
  <si>
    <t xml:space="preserve">G10  PRÉPARATION D'EMPLACEMENT              </t>
  </si>
  <si>
    <t xml:space="preserve">G1010  DÉBLAIEMENT DE L'EMPLACEMENT          </t>
  </si>
  <si>
    <t>G101001</t>
  </si>
  <si>
    <t xml:space="preserve">Déboisement et coupe                                                      </t>
  </si>
  <si>
    <t>G101002</t>
  </si>
  <si>
    <t xml:space="preserve">Déblaiement de surface                                       </t>
  </si>
  <si>
    <t>G1020  DÉPLACEMENT ET DÉMOLITION SUR L'EMPLACEMENT</t>
  </si>
  <si>
    <t>G102001</t>
  </si>
  <si>
    <t xml:space="preserve">Démolition de bâtiment                                  </t>
  </si>
  <si>
    <t>G102002</t>
  </si>
  <si>
    <t xml:space="preserve">Démolition d'éléments d'aménagement                        </t>
  </si>
  <si>
    <t>G102003</t>
  </si>
  <si>
    <t xml:space="preserve">Démolition d'éléments en sous-sol                                   </t>
  </si>
  <si>
    <t xml:space="preserve">G1030  TERRASSEMENT                                       </t>
  </si>
  <si>
    <t>G103002</t>
  </si>
  <si>
    <t xml:space="preserve">Excavation                                                                   </t>
  </si>
  <si>
    <t>G103004</t>
  </si>
  <si>
    <t xml:space="preserve">Remblayage                                                                   </t>
  </si>
  <si>
    <t xml:space="preserve">G20  AMÉLIORATION D'EMPLACEMENT       </t>
  </si>
  <si>
    <t xml:space="preserve">G2020  AIRES DE STATIONNEMENT      </t>
  </si>
  <si>
    <t>G202001</t>
  </si>
  <si>
    <t xml:space="preserve">Infrastructures de stationnement                          </t>
  </si>
  <si>
    <t xml:space="preserve">G202002 </t>
  </si>
  <si>
    <t xml:space="preserve">Bordures, caniveaux et drains                                          </t>
  </si>
  <si>
    <t>G20200201</t>
  </si>
  <si>
    <t>Bordures</t>
  </si>
  <si>
    <t>G20200202</t>
  </si>
  <si>
    <t>Caniveaux</t>
  </si>
  <si>
    <t>G202003</t>
  </si>
  <si>
    <t xml:space="preserve">Pavage et revêtement                                   </t>
  </si>
  <si>
    <t>G20200301</t>
  </si>
  <si>
    <t>Adoquins</t>
  </si>
  <si>
    <t>G20200302</t>
  </si>
  <si>
    <t>Béton</t>
  </si>
  <si>
    <t xml:space="preserve">G2030  SURFACES PIÉTONNIÈRES                  </t>
  </si>
  <si>
    <t>G203001</t>
  </si>
  <si>
    <t xml:space="preserve">Infrastructures de surface piétonnière                                 </t>
  </si>
  <si>
    <t>G203003</t>
  </si>
  <si>
    <t xml:space="preserve">Pavage et revêtement                                                   </t>
  </si>
  <si>
    <t>G20300301</t>
  </si>
  <si>
    <t>G20300302</t>
  </si>
  <si>
    <t>G203006</t>
  </si>
  <si>
    <t xml:space="preserve">Escaliers extérieurs et rampes                                            </t>
  </si>
  <si>
    <t>G20300601</t>
  </si>
  <si>
    <t>G20300602</t>
  </si>
  <si>
    <t xml:space="preserve">G2040  AMÉNAGEMENT DU TERRAIN            </t>
  </si>
  <si>
    <t>G204001</t>
  </si>
  <si>
    <t xml:space="preserve">Clôtures et barrières                                                          </t>
  </si>
  <si>
    <t>G20400101</t>
  </si>
  <si>
    <t>Clôtures</t>
  </si>
  <si>
    <t>G20400102</t>
  </si>
  <si>
    <t>Barrières</t>
  </si>
  <si>
    <t>G204002</t>
  </si>
  <si>
    <t xml:space="preserve">Murs de soutènement                                                      </t>
  </si>
  <si>
    <t xml:space="preserve">G204004 </t>
  </si>
  <si>
    <t xml:space="preserve">Bâtiment pour la sécurité                                                </t>
  </si>
  <si>
    <t>G204006</t>
  </si>
  <si>
    <t xml:space="preserve">Fontaines, piscines et cours d'eau                                        </t>
  </si>
  <si>
    <t>G20400601</t>
  </si>
  <si>
    <t>Fontaines</t>
  </si>
  <si>
    <t>G204007</t>
  </si>
  <si>
    <t xml:space="preserve">Terrains de sport </t>
  </si>
  <si>
    <t>G204008</t>
  </si>
  <si>
    <t xml:space="preserve">Terrasses et murs d'enceinte                                               </t>
  </si>
  <si>
    <t xml:space="preserve">G204009 </t>
  </si>
  <si>
    <t xml:space="preserve">Mâts     </t>
  </si>
  <si>
    <t xml:space="preserve">G2050  AMÉNAGEMENT PAYSAGER           </t>
  </si>
  <si>
    <t>G205003</t>
  </si>
  <si>
    <t xml:space="preserve">Sol de surface et lits de plantation                                     </t>
  </si>
  <si>
    <t>G205004</t>
  </si>
  <si>
    <t xml:space="preserve">Ensemencement et gazonnement                                      </t>
  </si>
  <si>
    <t>G205006</t>
  </si>
  <si>
    <t xml:space="preserve">Arbres, arbustes et couvre-sol                                            </t>
  </si>
  <si>
    <t xml:space="preserve">G30   SERVICE DE MÉCANIQUE SUR L'EMPLACEMENT       </t>
  </si>
  <si>
    <t xml:space="preserve">G3010  RÉSEAU D'ALIMENTATION ET DISTRIBUTION D`EAU   </t>
  </si>
  <si>
    <t>G301001</t>
  </si>
  <si>
    <t xml:space="preserve">Système de puits                                                             </t>
  </si>
  <si>
    <t xml:space="preserve">G301002 </t>
  </si>
  <si>
    <t xml:space="preserve">Réseau de distribution d'eau potable                             </t>
  </si>
  <si>
    <t xml:space="preserve">D20200103 </t>
  </si>
  <si>
    <t>G301003</t>
  </si>
  <si>
    <t xml:space="preserve">Réservoir d'eau potable                                            </t>
  </si>
  <si>
    <t>G301007</t>
  </si>
  <si>
    <t>Stations de pompage</t>
  </si>
  <si>
    <t>G30100701</t>
  </si>
  <si>
    <t>Pompes</t>
  </si>
  <si>
    <t xml:space="preserve">G3020  RÉSEAU D'ÉGOUT SANITAIRE                      </t>
  </si>
  <si>
    <t>G302005</t>
  </si>
  <si>
    <t xml:space="preserve">Réservoir d'eau usée (fosses septiques)                           </t>
  </si>
  <si>
    <t>G302006</t>
  </si>
  <si>
    <t xml:space="preserve">Drainage et champs d'épuration                                       </t>
  </si>
  <si>
    <t xml:space="preserve">G3030  RÉSEAU D'ÉGOUT PLUVIAL                          </t>
  </si>
  <si>
    <t>G303001</t>
  </si>
  <si>
    <t xml:space="preserve">Canalisations                                                                    </t>
  </si>
  <si>
    <t>G303002</t>
  </si>
  <si>
    <t xml:space="preserve">Trous d'homme et regards puisards                                     </t>
  </si>
  <si>
    <t>G303005</t>
  </si>
  <si>
    <t xml:space="preserve">Bassins de captation et de rétention                                     </t>
  </si>
  <si>
    <t xml:space="preserve">G40  SERVICES D'ÉLECTRICITÉ SUR L'EMPLACEMENT  </t>
  </si>
  <si>
    <t xml:space="preserve">G4010 DISTRIBUTION D`ÉLECTRICITÉ  </t>
  </si>
  <si>
    <t>G401002</t>
  </si>
  <si>
    <t xml:space="preserve">Transformateurs et travaux connexes                      </t>
  </si>
  <si>
    <t>G401003</t>
  </si>
  <si>
    <t xml:space="preserve">Interrupteur et contrôle                                                    </t>
  </si>
  <si>
    <t xml:space="preserve">G401005 </t>
  </si>
  <si>
    <t xml:space="preserve">Tours, poteaux électriques et isolateur                              </t>
  </si>
  <si>
    <t>G401006</t>
  </si>
  <si>
    <t xml:space="preserve">Lignes électriques souterraines                                           </t>
  </si>
  <si>
    <t>G401008</t>
  </si>
  <si>
    <t xml:space="preserve">Système de mise à la terre                                                   </t>
  </si>
  <si>
    <t>G401009</t>
  </si>
  <si>
    <t xml:space="preserve">Compteurs                                                                        </t>
  </si>
  <si>
    <t xml:space="preserve">G4020  ÉCLAIRAGE EXTÉRIEUR                          </t>
  </si>
  <si>
    <t>G402002</t>
  </si>
  <si>
    <t xml:space="preserve">Distributions électriques aériennes                                    </t>
  </si>
  <si>
    <t>G402003</t>
  </si>
  <si>
    <t xml:space="preserve">Lampadaires, supports de luminaire                  </t>
  </si>
  <si>
    <t>G402006</t>
  </si>
  <si>
    <t xml:space="preserve">Contrôles de l'éclairage extérieur                                        </t>
  </si>
  <si>
    <t>G402099</t>
  </si>
  <si>
    <t xml:space="preserve">Autres éclairages extérieurs                                                 </t>
  </si>
  <si>
    <t xml:space="preserve">Lampes fluo double  </t>
  </si>
  <si>
    <t xml:space="preserve">Appliques </t>
  </si>
  <si>
    <t xml:space="preserve">G4090 AUTRES SERVICES D`ÉLECTRICITÉ        </t>
  </si>
  <si>
    <t xml:space="preserve">G409001 </t>
  </si>
  <si>
    <t xml:space="preserve">Génératrice monophasée 120/240V, 60Hz, 3 fils                                                                     </t>
  </si>
  <si>
    <t xml:space="preserve">Peinture et vernis                       </t>
  </si>
  <si>
    <t>Lampes type A fluo double - minimum 120x20 cm</t>
  </si>
  <si>
    <t xml:space="preserve">        </t>
  </si>
  <si>
    <t>Nbr BATIMENT</t>
  </si>
  <si>
    <t>AMMENAGEMENT EXTERIEURS</t>
  </si>
  <si>
    <t>Nbr de batiment:</t>
  </si>
  <si>
    <t xml:space="preserve">BA 1 - 9 SALLES DE CLASSE DE 50(M2) EN BÉTON ARMÉ </t>
  </si>
  <si>
    <t xml:space="preserve">BA 2 - 6 SALLES DE CLASSE DE 50 (M2)EN BÉTON ARMÉ </t>
  </si>
  <si>
    <t xml:space="preserve">BA 3 - 4 SALLES DE CLASSE DE 75 (M2)EN BÉTON ARMÉ </t>
  </si>
  <si>
    <t>MC1 - 3 SALLES DE CLASSE DE 50 (M2) EN MACONNERIE DE BLOC</t>
  </si>
  <si>
    <t>MC2 - 2 SALLES DE CLASSE DE 50 (M2)EN MACONNERIE DE BLOC</t>
  </si>
  <si>
    <t>Assurances (Voir exigences contractuelles)</t>
  </si>
  <si>
    <t>Permis d'affichage</t>
  </si>
  <si>
    <t>---</t>
  </si>
  <si>
    <t>MOBILISATION COMMUNAUTAIRE</t>
  </si>
  <si>
    <t xml:space="preserve">Murs de maçonnerie </t>
  </si>
  <si>
    <t xml:space="preserve">B10100103 </t>
  </si>
  <si>
    <t>Escalier en bétom armé (Paliers et volées)</t>
  </si>
  <si>
    <t>Finition des escaliers</t>
  </si>
  <si>
    <t xml:space="preserve">Mur en maconnerie de bloc 20  </t>
  </si>
  <si>
    <t>Murs extérieurs RDC</t>
  </si>
  <si>
    <t>Murs extérieurs R+1</t>
  </si>
  <si>
    <t xml:space="preserve">Cirage </t>
  </si>
  <si>
    <t xml:space="preserve">Peinture des murs RDC                        </t>
  </si>
  <si>
    <t xml:space="preserve">Peinture des murs R+1                          </t>
  </si>
  <si>
    <t>Poutres R+1</t>
  </si>
  <si>
    <t>Socles en béton armé</t>
  </si>
  <si>
    <t>Rampes en adoquin</t>
  </si>
  <si>
    <t xml:space="preserve">Cirage dalle </t>
  </si>
  <si>
    <t>C30209905</t>
  </si>
  <si>
    <t>Planchers en adoquins</t>
  </si>
  <si>
    <t xml:space="preserve">Fenêtres type F1-Dimension 255cmx287cm  </t>
  </si>
  <si>
    <t xml:space="preserve">Portes type P1 - Dimension 255cmx287cm </t>
  </si>
  <si>
    <t>Lisse en bois</t>
  </si>
  <si>
    <t xml:space="preserve">     </t>
  </si>
  <si>
    <t>Poutres R+2</t>
  </si>
  <si>
    <t>Murs intérieurs RDC</t>
  </si>
  <si>
    <t>Murs intérieurs R+1</t>
  </si>
  <si>
    <t>Murs intérieurs R+2</t>
  </si>
  <si>
    <t xml:space="preserve">Dalle R+1    </t>
  </si>
  <si>
    <t xml:space="preserve">Dalle R+2            </t>
  </si>
  <si>
    <t xml:space="preserve">Peinture des murs R+2                         </t>
  </si>
  <si>
    <t>Cirage dalle R+1 et R+2</t>
  </si>
  <si>
    <t>C30300502</t>
  </si>
  <si>
    <t>C30300503</t>
  </si>
  <si>
    <t>(INSERER LE NUMERO ET LE TITRE DU PROJET (XXXXX))</t>
  </si>
  <si>
    <t>(ECRIRE LA LOCALISATION DU PROJET)</t>
  </si>
  <si>
    <t>(ECRIRE LE NOM DU CLIENT)</t>
  </si>
  <si>
    <t>"QUANTITATIF POUR LES INFRASTRUCTURE SCOLAIRE" - PLANS TYPES</t>
  </si>
  <si>
    <t>Description de la feuille de calcul:</t>
  </si>
  <si>
    <t xml:space="preserve">http://menfp.gouv.ht/normes_en_mati%C3%A8re_d_infrastructures.html </t>
  </si>
  <si>
    <t>pour chaque type de batiment définie sur le site du MENFP à la page Infrastructure scolaire / Normes /Documents de référence :</t>
  </si>
  <si>
    <t>Nom de l'onglette</t>
  </si>
  <si>
    <t>GUIDE</t>
  </si>
  <si>
    <t>BA-(9x50)</t>
  </si>
  <si>
    <t>BA-(6x50)</t>
  </si>
  <si>
    <t>BA-(4x75)</t>
  </si>
  <si>
    <t>MC1-(3x50)</t>
  </si>
  <si>
    <t>MC2-(2x50)</t>
  </si>
  <si>
    <t>CAFETERIA</t>
  </si>
  <si>
    <t>AM-EXT</t>
  </si>
  <si>
    <t>Description</t>
  </si>
  <si>
    <t>Cette onglette d'information</t>
  </si>
  <si>
    <t>Fournie un tableau de synthèse des prix pour chaque batiment et des conditions spéciales</t>
  </si>
  <si>
    <t>Quantitatif pour batiment en béton armé de 9 x 50 m2</t>
  </si>
  <si>
    <t>Quantitatif pour batiment en béton armé de 4 x 75 m2</t>
  </si>
  <si>
    <t>Quantitatif pour batiment en béton armé de 6 x 50 m2</t>
  </si>
  <si>
    <t>Quantitatif pour batiment en maçonnerie chainée de 3 x 50 m2</t>
  </si>
  <si>
    <t>Quantitatif pour batiment en maçonnerie chainée de 2 x 50 m2</t>
  </si>
  <si>
    <t>Quantitatif pour la cafétéria</t>
  </si>
  <si>
    <t>Quantitatif pour l'amménagement extérieur</t>
  </si>
  <si>
    <t>Guide de l'utilisateur</t>
  </si>
  <si>
    <t>Suivant les besoins du projet, l'Entreprise aura à remplir les onglettes de la façon suivante:</t>
  </si>
  <si>
    <t>No</t>
  </si>
  <si>
    <t>Remplir les prix unitaires et les quantités de l'onglette 10;</t>
  </si>
  <si>
    <t>Remplir la section "Z-Conditions spéciales" de l'onglette 2.</t>
  </si>
  <si>
    <t xml:space="preserve"> par une firme de conception ou l'Entreprise de construction selon les exigences constractuelles.</t>
  </si>
  <si>
    <t xml:space="preserve">A  INFRASTRUCTURE    </t>
  </si>
  <si>
    <t>L'onglette 10 de l'aménagement extérieur comprend une (1) partie :</t>
  </si>
  <si>
    <t>Les cases de la colonne prix unitaire sont à remplir.</t>
  </si>
  <si>
    <t>l'onglette "RECAPITULATIF" section Z-Conditions spéciales.</t>
  </si>
  <si>
    <t>La premiere case a remplir est la case "O3".  Elle prend en compte le nombre de batiment à construire. Si le contrat ne prévoit pas ce type</t>
  </si>
  <si>
    <t xml:space="preserve"> de batiment, mettre 0 à la case "O3".</t>
  </si>
  <si>
    <t xml:space="preserve">Certaines cases de quantité sont a remplir pas l'Entreprise. Elles prennent en compte des particularités du sites et des exigences </t>
  </si>
  <si>
    <t xml:space="preserve">architecturales. </t>
  </si>
  <si>
    <t>Remplir l'onglette 10</t>
  </si>
  <si>
    <t>Remplir les cases des quantités qui dépendent de la configuration du terrain, des réalités du sites et exigences contractuelles.</t>
  </si>
  <si>
    <t>évaluées par la fiime de conception de l'aménagement du site ou par l'Entreprise de construction.</t>
  </si>
  <si>
    <t>Remplir les cases de la section "Z-Conditions spéciales"</t>
  </si>
  <si>
    <t>Avertissement:</t>
  </si>
  <si>
    <t xml:space="preserve">la soumission de son offre. </t>
  </si>
  <si>
    <t>pas imputable au Maitre d'Ouvrage.</t>
  </si>
  <si>
    <t xml:space="preserve">1- Il est de la responsabilité de la firme de construction de verifier les quantités, de signaler tous les types d'erreurs et de fournir les valeurs justes lors de </t>
  </si>
  <si>
    <t xml:space="preserve">2- Toutes les erreurs de calcul, tous les montants et les quantités non pris en compte dans le récapitulatif sont de la responsabilité de l'Entreprise et ne seront </t>
  </si>
  <si>
    <t>(voir les exigences contractuelles)</t>
  </si>
  <si>
    <t xml:space="preserve">Fouilles sous le radier                                   </t>
  </si>
  <si>
    <t xml:space="preserve">Béton de propreté (Q150) de 5cm sous le radier                               </t>
  </si>
  <si>
    <t>Beton structurelle (Q350) du radier</t>
  </si>
  <si>
    <t>A103002</t>
  </si>
  <si>
    <t>Pavage (adoquin) a l'entrée</t>
  </si>
  <si>
    <t>A10300201</t>
  </si>
  <si>
    <t>A10300202</t>
  </si>
  <si>
    <t>Chainages verticaux</t>
  </si>
  <si>
    <t>Murs extérieurs en maconnerie de bloc  (blocs de 200mm)</t>
  </si>
  <si>
    <t>Murs interieurs en maconnerie de bloc  (blocs de 200mm)</t>
  </si>
  <si>
    <t>Murs interieurs en maconnerie de bloc  (blocs de 150mm)</t>
  </si>
  <si>
    <t>Murs interieurs en maconnerie de bloc  (blocs de 100mm)</t>
  </si>
  <si>
    <t>Murs extérieurs en maconnerie de bloc armes  (blocs de 200mm)</t>
  </si>
  <si>
    <t>Murs intérieurs en maconnerie de bloc  (blocs de 200mm)</t>
  </si>
  <si>
    <t xml:space="preserve">A1020   FONDATION SPECIALES                          </t>
  </si>
  <si>
    <t>Radier</t>
  </si>
  <si>
    <t xml:space="preserve">Semelles isolees et socles </t>
  </si>
  <si>
    <t xml:space="preserve">Béton de propreté (Q150) de 5cm        </t>
  </si>
  <si>
    <t xml:space="preserve">Beton structurelle (Q350) </t>
  </si>
  <si>
    <t xml:space="preserve">Fouilles sous les semelles                      </t>
  </si>
  <si>
    <t xml:space="preserve">Fouilles sous les poutres                      </t>
  </si>
  <si>
    <t>Poutres libages</t>
  </si>
  <si>
    <t xml:space="preserve">Béton de propreté (Q150) de 5cm                         </t>
  </si>
  <si>
    <t>A20  MURS DES SURFACES FERMEES</t>
  </si>
  <si>
    <t xml:space="preserve">A2010   MURS DES SURFACES FERMEES </t>
  </si>
  <si>
    <t xml:space="preserve">Murs de separation des fosses                             </t>
  </si>
  <si>
    <t>Murs en maçonnerie de roche</t>
  </si>
  <si>
    <t>A10300101</t>
  </si>
  <si>
    <t>B201020</t>
  </si>
  <si>
    <t>B20102001</t>
  </si>
  <si>
    <t>A10100101</t>
  </si>
  <si>
    <t>A10100102</t>
  </si>
  <si>
    <t>A101003</t>
  </si>
  <si>
    <t>A10100301</t>
  </si>
  <si>
    <t>A10100302</t>
  </si>
  <si>
    <t>A10100303</t>
  </si>
  <si>
    <t xml:space="preserve">A102006                               </t>
  </si>
  <si>
    <t xml:space="preserve">A10200601                 </t>
  </si>
  <si>
    <t xml:space="preserve">A10200602                 </t>
  </si>
  <si>
    <t xml:space="preserve">A10200603                </t>
  </si>
  <si>
    <t xml:space="preserve">A102008              </t>
  </si>
  <si>
    <t xml:space="preserve">A10200801                 </t>
  </si>
  <si>
    <t xml:space="preserve">A10200802               </t>
  </si>
  <si>
    <t xml:space="preserve">A10200803                 </t>
  </si>
  <si>
    <t xml:space="preserve">A201001                           </t>
  </si>
  <si>
    <t>A20100101</t>
  </si>
  <si>
    <t>A20100102</t>
  </si>
  <si>
    <t>B10100102</t>
  </si>
  <si>
    <t xml:space="preserve">B1010  CONSTRUCTION DE L'ETAGE                                </t>
  </si>
  <si>
    <t>Constructions des murs exterieurs</t>
  </si>
  <si>
    <t xml:space="preserve">C  INTERIEUR                      </t>
  </si>
  <si>
    <t xml:space="preserve">C10 CONSTRUCTION DES CLOISONS INTERIEURS                                    </t>
  </si>
  <si>
    <t xml:space="preserve">C1010  CLOISONS INTERIEURS                 </t>
  </si>
  <si>
    <t xml:space="preserve">CLOISONS DEFINITIVES                        </t>
  </si>
  <si>
    <t>C10100102</t>
  </si>
  <si>
    <r>
      <rPr>
        <b/>
        <sz val="10"/>
        <color theme="1"/>
        <rFont val="Arial Narrow"/>
        <family val="2"/>
      </rPr>
      <t xml:space="preserve"> NB:</t>
    </r>
    <r>
      <rPr>
        <sz val="10"/>
        <color theme="1"/>
        <rFont val="Arial Narrow"/>
        <family val="2"/>
      </rPr>
      <t xml:space="preserve"> les quantités pour l'aménagement extérieur dépendent des sites et seront évaluées</t>
    </r>
  </si>
  <si>
    <r>
      <rPr>
        <b/>
        <sz val="10"/>
        <color theme="1"/>
        <rFont val="Arial Narrow"/>
        <family val="2"/>
      </rPr>
      <t>NB:</t>
    </r>
    <r>
      <rPr>
        <sz val="10"/>
        <color theme="1"/>
        <rFont val="Arial Narrow"/>
        <family val="2"/>
      </rPr>
      <t xml:space="preserve"> les prix unitaires fournis par l'Entreprise représentent des "couts secs" et en prennent pas en compte les items definis dans</t>
    </r>
  </si>
  <si>
    <r>
      <rPr>
        <b/>
        <sz val="10"/>
        <color theme="1"/>
        <rFont val="Arial Narrow"/>
        <family val="2"/>
      </rPr>
      <t xml:space="preserve">NB: </t>
    </r>
    <r>
      <rPr>
        <sz val="10"/>
        <color theme="1"/>
        <rFont val="Arial Narrow"/>
        <family val="2"/>
      </rPr>
      <t>Une étude de l'aménagement du site est un préalable à cette section. Suivant les exigences contractuelles, les quantités seront</t>
    </r>
  </si>
  <si>
    <t>9-</t>
  </si>
  <si>
    <t>10-</t>
  </si>
  <si>
    <t>BLOC SANITAIRES FILLES</t>
  </si>
  <si>
    <t>BLOC SANITAIRES GARCONS</t>
  </si>
  <si>
    <t xml:space="preserve">CAFETERIA (CUISINE) </t>
  </si>
  <si>
    <t>Ce prix rémunère au mètre cube les opérations de fouilles pour les murs de fondations. il inclut le chargement des matériaux issus de ces opérations, leur transport hors site si necessaire ainsi que leur déchargement et leur réglage sur une aire préposée à cet effet et réglementée par la Mairie. Il vaut également pour la pose et dépose des blindages, étais, étrésillons, épuisements, s'il y a lieu, location de pompes.Sauf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</si>
  <si>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les semelles continues. Ils incluent les coffrages (bois, métallique), les armatures et les dispositifs de mise en œuvre (vibrateurs…).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</si>
  <si>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les murs jusqu'au niveau de la dalle de parquet. Ils incluent les coffrages (bois, métallique), les armatures et les dispositifs de mise en œuvre (vibrateurs…). Sauf indication contraire, l'entrepreneur doit fournir tout les outils, l'équipement et le matériel nécessaires pour accomplir le travail. L'exécution y compris toutes sujétions nécessaires à une parfaite mise en oeuvre.</t>
  </si>
  <si>
    <t>Ce prix rémunère au forfait les opérations de reprise en sous-oeuvre. Il inclut tous le mecanisme à mettre en place pour protéger les ouvrages existants et tout eventuels accidents.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</si>
  <si>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les radiers. Ils incluent les coffrages, les armatures ainsi que tous les dispositifs de mise en œuvre (vibrateurs…). Sauf indication contraire, l'entrepreneur doit fournir tout les outils, l'équipement et le matériel nécessaires pour accomplir le travail. L'exécution y compris toutes sujétions nécessaires à une parfaite mise en oeuvre.</t>
  </si>
  <si>
    <t>Ce prix rémunère au mètre linéaire l'achat des matérieaux, le transport et la mise en œuvre des soutènements pour les fouilles. Ils incluent tous les dispositifs de mise en œuvre.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</si>
  <si>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la dalle de parquet. Ils incluent les coffrages des cotés, les armatures ainsi que tous les dispositifs de mise en œuvre (vibrateurs…). Sauf indication contraire, l'entrepreneur doit fournir tout les outils, l'équipement et le matériel nécessaires pour accomplir le travail. L'exécution y compris toutes sujétions nécessaires à une parfaite mise en oeuvre.</t>
  </si>
  <si>
    <t>Ce prix rémunère au mètre cube les opérations de decapage sous la dalle de parquet si necessaire. il inclut le chargement des matériaux issus de ces opérations, leur transport hors site si necessaire ainsi que leur déchargement et leur réglage sur une aire préposée à cet effet et réglementée par la Mairie. Sauf indication contraire, l'entrepreneur doit fournir tout les outils, l'équipement et le matériel nécessaires pour accomplir le travail. L'exécution y compris toutes sujétions nécessaires à une parfaite mise en oeuvre.</t>
  </si>
  <si>
    <t>Ce prix rémunère au mètre cube l'achat, le transport, la mise en place et le compactage de remblais sous la dalle de parquet avant le bétonnage de la dalle. Sauf indication contraire, l'entrepreneur doit fournir tout les outils, l'équipement et le matériel nécessaires pour accomplir le travail. L'exécution y compris toutes sujétions nécessaires à une parfaite mise en oeuvre.</t>
  </si>
  <si>
    <t>Ce prix rémunère au mètre cube l'achat, le transport, la mise en place d'une couche de sable de 5cm sous la dalle de parquet. Sauf indication contraire, l'entrepreneur doit fournir tout les outils, l'équipement et le matériel nécessaires pour accomplir le travail. L'exécution y compris toutes sujétions nécessaires à une parfaite mise en oeuvre.</t>
  </si>
  <si>
    <t>Ce prix rémunère au mètre carré la fourniture, la construction et l'installation d'un garde-corps de 110 cm de hauteur, à réaliser suivant les plans, dessins et spécifications techniques. Les poteaux verticaux auront une section de 2" x 2" x 1/8; la traverse basse et la main courante auront une section de de 1" x 2" x 1/8; le barreaudage vertical sera réalisé avec une section de 1" x 1" x 1/8; toutes sujétions de mise en œuvre incluses ainsi que la peinture antirouille. Sauf indication contraire, l'entrepreneur doit fournir tout les outils, l'équipement et le matériel nécessaires pour accomplir le travail. L'exécution y compris toutes sujétions nécessaires à une parfaite mise en oeuvre.</t>
  </si>
  <si>
    <t>Ce prix rémunère au mètre carré l'achat de peintures selon les spécifications techniques, le transport, la préparation des surfaces et la mise en oeuvre.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</si>
  <si>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du cirage des dalles de toiture. Sauf indication contraire, l'entrepreneur doit fournir tout les outils, l'équipement et le matériel nécessaires pour accomplir le travail. L'exécution y compris toutes sujétions nécessaires à une parfaite mise en oeuvre.</t>
  </si>
  <si>
    <t>Ce prix rémunère au mètre linéaire la fourniture et installation des goutières et des descentes de toit en tôles galvanisées. Sauf indication contraire, l'entrepreneur doit fournir tout les outils, l'équipement et le matériel nécessaires pour accomplir le travail. L'exécution y compris toutes sujétions nécessaires à une parfaite mise en oeuvre.</t>
  </si>
  <si>
    <t>Ce prix rémunère à l’unité, la fourniture, le transport, la confection et la mise en place de panneaux d'affichages en matériau tendre type liège, dim 120 x 120 cm.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</si>
  <si>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des matériaux et l'exécution des travaux de cirage de la dalle de parquet.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</si>
  <si>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des matériaux et l'exécution des travaux de cirage de la dalle de l'étage.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</si>
  <si>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tableaux de distribution. Il inclut tuyauterie, filerie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</si>
  <si>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l'nstallation des tuyaux et accessoires EMT et des cables de calibre #12.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</si>
  <si>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appareils constituant le système d'éclairage.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</si>
  <si>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appareils constituant le système d'éclairage extérieur au batiment.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</si>
  <si>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prises.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</si>
  <si>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l'nstallation du système de mise à la terre.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</si>
  <si>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mètre cube les opérations de fouilles pour les murs de fondations. il inclut le chargement des matériaux issus de ces opérations, leur transport hors site si necessaire ainsi que leur déchargement et leur réglage sur une aire préposée à cet effet et réglementée par la Mairie. Il vaut également pour la pose et dépose des blindages, étais, étrésillons, épuisements, s'il y a lieu, location de pompes.Sauf indication contraire, l'entrepreneur doit fournir tout les outils, l'équipement et le matériel nécessaires pour accomplir le travail. L'exécution y compris toutes sujétions nécessaires à une parfaite mise en oeuvre.</t>
  </si>
  <si>
    <t>Ce prix rémunère au mètre cube l'achat, le transport, la mise en place et le compactage de remblais autour des murs de fondation. Sauf indication contraire, l'entrepreneur doit fournir tout les outils, l'équipement et le matériel nécessaires pour accomplir le travail. L'exécution y compris toutes sujétions nécessaires à une parfaite mise en oeuvre.</t>
  </si>
  <si>
    <t>Ce prix rémunère à l'unité l'achat de matériau, le transport, la mise en oeuvre des pieux. Il inclut tous preparatifs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</si>
  <si>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l'nstallation des tuyaux et accessoires EMT et des cables de calibre #12. Il inclut les conduits de reserves souterraines en PVC HI 1Po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</si>
  <si>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les semelles continues.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</si>
  <si>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à l'unité l'achat des matérieaux, le transport et la mise en œuvre du béton indiqué pour les bases en béton pour ancrage plaque support poteaux bois.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</si>
  <si>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la dalle de parquet. Ils incluent les coffrages des cotés,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</si>
  <si>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à l'unité l'achat , le transport et la mise en œuvre des colonnes en bois 2x100x50mm. Ils incluent tous les éléments d'attaches pour la fixation des colonnes. Sauf indication contraire, l'entrepreneur doit fournir tout les outils, l'équipement et le matériel nécessaires pour accomplir le travail. L'exécution y compris toutes sujétions nécessaires à une parfaite mise en oeuvre.</t>
  </si>
  <si>
    <t>Ce prix rémunère à l’unité, la fourniture, le transport, la confection et la mise en place de fenêtres métalliques constituée de trois parties identiques. L'encadrement fixe sera fait de profilé de 1,1/2" x 1,1/2" x 1/16.  La partie inférieure sera recouverte de tôles plates soudées sur le cadre alors que la partie supérieure sera réalisée avec des fenêtres à lames pivotantes métalliques. L'encadrement sera fixé par sept tiges d'ancrage scellées à la colle époxy. Les dimensions de ces fenêtres sont données sur les plans y compris le scellement, le  bâtis, la peinture antirouille, le traitement contre  l’oxydation et toutes autres sujétions de mise en œuvre. Sauf indication contraire, l'entrepreneur doit fournir tout les outils, l'équipement et le matériel nécessaires pour accomplir le travail. L'exécution y compris toutes sujétions nécessaires à une parfaite mise en oeuvre.</t>
  </si>
  <si>
    <t>Ce prix rémunère à l’unité, la fourniture, le transport, la confection et la mise en place de portes métalliques constituée de deux partiesfixes avec tole plate en partie inférieure et lames pivotantes en partie supérieure et une ouvrant en tole plate vers l'extérieur. L'encadrement fixe sera fait de profilé de 1,1/2" x 1,1/2" x 1/16.  La partie avec lames pivotantes sera sécurisée par des barreaux horizontaux en fer profilés de 3/4" x 3/4" x 1/16 placés selon les plans et fixés par soudure sur l'encadrement. Chaque porte sera munie d'une serrure placée à 1,10 m à partir du sol. L'encadrement sera fixé par des tiges d'ancrage scellées à la colle époxy. Y compris le scellement, le bâtis, la peinture antirouille, le traitement contre l’oxydation et toutes autres sujétions de mise en œuvre. Sauf indication contraire, l'entrepreneur doit fournir tout les outils, l'équipement et le matériel nécessaires pour accomplir le travail. L'exécution y compris toutes sujétions nécessaires à une parfaite mise en oeuvre.</t>
  </si>
  <si>
    <t>Ce prix rémunère au mètre carré la fourniture et montage des  tôles selon les plans d'exécution et de détails; y compris la pose des toles faitiêres 8'(16"x96") du même matériau que les  tôles ainsi que tous les éléments de fixation.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</si>
  <si>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et l'installation des differents types d'isolants selon les specifications. il inclut le prix du cirage des dalles de toiture au besoin. Sauf indication contraire, l'entrepreneur doit fournir tout les outils, l'équipement et le matériel nécessaires pour accomplir le travail. L'exécution y compris toutes sujétions nécessaires à une parfaite mise en oeuvre.</t>
  </si>
  <si>
    <t>Ce prix rémunère à l’unité la fourniture et pose de lisses en bois de 8cm de large, 150cm de long et de 1.5cm d'epaisseur placées à une hauteur de 210cm du sol pour suspendre des documents.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</si>
  <si>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la mise en oeuvre des céramiques et toutes autres composantes et dispositifs necessaire à la pose sur les murs . Sauf indication contraire, l'entrepreneur doit fournir tout les outils, l'équipement et le matériel nécessaires pour accomplir le travail. L'exécution y compris toutes sujétions nécessaires à une parfaite mise en oeuvre.</t>
  </si>
  <si>
    <t>Ce prix rémunère au mètre carré l'achat de matériaux, le transport et tout autres dispositifs necessaire à la preparation des surfaces avant la pose des ceramiques.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</si>
  <si>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la mise en oeuvre des céramiques et toutes autres composantes et dispositifs necessaire à la pose .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</si>
  <si>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des matériaux et l'exécution des travaux de mise en oeuvre des espaces en adoquins. Sauf indication contraire, l'entrepreneur doit fournir tout les outils, l'équipement et le matériel nécessaires pour accomplir le travail. L'exécution y compris toutes sujétions nécessaires à une parfaite mise en oeuvre.</t>
  </si>
  <si>
    <t>Ce prix rémunère au mètre carré l'achat de peintures selon les spécifications techniques, le transport, la préparation des surfaces et la mise en oeuvre pour le plafond de toit. Sauf indication contraire, l'entrepreneur doit fournir tout les outils, l'équipement et le matériel nécessaires pour accomplir le travail. L'exécution y compris toutes sujétions nécessaires à une parfaite mise en oeuvre.</t>
  </si>
  <si>
    <t>Ce prix rémunère au mètre cube les opérations de fouilles pour les semelles isolees et les longrines. il inclut le chargement des matériaux issus de ces opérations, leur transport hors site si necessaire ainsi que leur déchargement et leur réglage sur une aire préposée à cet effet et réglementée par la Mairie. Il vaut également pour la pose et dépose des blindages, étais, étrésillons, épuisements, s'il y a lieu, location de pompes.Sauf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</si>
  <si>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œuvre du béton indiqué pour le radier. Ils incluent les coffrages (bois),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</si>
  <si>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les opérations de fouilles pour le radier et remblayage suite a l'erection des murs. il inclut le chargement des matériaux issus de ces opérations, leur transport hors site si necessaire ainsi que leur déchargement et leur réglage sur une aire préposée à cet effet et réglementée par la Mairie. Il vaut également pour la pose et dépose des blindages, étais, étrésillons, épuisements, s'il y a lieu, location de pompes.Sauf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</si>
  <si>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matérieaux, le transport et la mise en place du pavage comme indique sur les plans. L'exécution y compris toutes sujétions nécessaires à une parfaite mise en oeuvre.</t>
  </si>
  <si>
    <t>Ce prix rémunère au mètre cube l'achat, le transport, la mise en place et le compactage de remblais sous le pavage a l'entree.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</si>
  <si>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cabinets d'aisance (WC).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</si>
  <si>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appareils d'urinoir.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</si>
  <si>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lavabos.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</si>
  <si>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éviers.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</si>
  <si>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douches selon les plans.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</si>
  <si>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d'alimentation. Il inclut la tranchée, le coussin de sable, les attaches et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</si>
  <si>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à l'inuté l'achat, le transport et l'nstallation des valves pour les tuyaux d'alimentation. Il inclut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</si>
  <si>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de des equipements  necessaire à la mise en oeuvre du reseau d'alimentation telsque chauffe-eau et calorifugeage.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</si>
  <si>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sanitaire. Il inclut la tranchée, le coussin de sable, les attaches et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</si>
  <si>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de ventilation. Il inclut la tranchée, le coussin de sable, les attaches et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</si>
  <si>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drains de plancher. Il inclut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</si>
  <si>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d'eau pluviale. Il inclut la tranchée, le coussin de sable, les attaches et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</si>
  <si>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drains de toit. Il inclut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</si>
  <si>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la fabrication du mortier et la mise en oeuvre de la maconnerie. Ils incluent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</si>
  <si>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de propreté de 5cm d'épaisseur.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</si>
  <si>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chainages inférieurs ( Niveau dalle de parquet). Ils incluent les coffrages (bois, métallique), les armatures et tous les dispositifs de mise en œuvre (vibrateurs…). Sauf indication contraire, l'entrepreneur doit fournir tout les outils, l'équipement et le matériel nécessaires pour accomplir le travail. L'exécution y compris toutes sujétions nécessaires à une parfaite mise en oeuvre.</t>
  </si>
  <si>
    <t xml:space="preserve">Ce prix rémunère au mètre carré l'achat des matériaux, le transport, la fabrication du mortier pour l'enduit et la mise en oeuvre. Sauf indication contraire, l'entrepreneur doit fournir tout les outils, l'équipement et le matériel nécessaires pour accomplir le travail. </t>
  </si>
  <si>
    <t>Ce prix rémunère au mètre carré l'achat des matériaux, le transport, la fabrication du mortier pour l'enduit et la mise en oeuvre.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</si>
  <si>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la fabrication du mortier pour les joint et la mise en oeuvre.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</si>
  <si>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la fabrication du mortier et la mise en oeuvre du crépissage.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</si>
  <si>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et la mise en place des faux plafond selon les specifications.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</si>
  <si>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la fabrication du mortier comme  indiqué dans les préscriptions techniques ainsi que la mise en oeuvre de la maconnerie. Ils incluent les barres d'acier, le coulis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</si>
  <si>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chainages verticaux.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</si>
  <si>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chainages horizontaux intermediaires et supérieurs.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</si>
  <si>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escaliers.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</si>
  <si>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forfait l'achat des matériaux, le transport et la mise en œuvre de l'ossature en bois de la toiture. Il inclut tous les éléments de fixation des fermes tels: plaques métalliques, tiges filetées, écrous, barres de contreventement etc. et échantignolles de soutien des pannes une ferme sur deux.Tous les bois devront être traités avec un produit agrée. Sauf indication contraire, l'entrepreneur doit fournir tout les outils, l'équipement et le matériel nécessaires pour accomplir le travail. L'exécution y compris toutes sujétions nécessaires à une parfaite mise en oeuvre.</t>
  </si>
  <si>
    <t>Ce prix rémunère au forfait l'achat des matériaux, le transport et la mise en œuvre de l'ossature métallique de la toiture. Il inclut tous les éléments de fixation des fermes tels: plaques métalliques, boulons, écrous, barres de contreventement, soudures etc. Il inclut aussi la peinture anticorosif pour tous les éléments.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</si>
  <si>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la fabrication du mortier comme  indiqué dans les préscriptions techniques ainsi que la mise en oeuvre de la maconnerie. Le coulis ainsi que tous les essais éventuels. Sauf indication contraire, l'entrepreneur doit fournir tout les outils, l'équipement et le matériel nécessaires pour accomplir le travail. L'exécution y compris toutes sujétions nécessaires à une parfaite mise en oeuvre.</t>
  </si>
  <si>
    <t xml:space="preserve">Ce prix rémunère au mètre cube l'achat des matériaux, le transport, la fabrication du mortier et la mise en oeuvre de la maconnerie. Ils incluent tous les essais éventuels. Sauf indication contraire, l'entrepreneur doit fournir tout les outils, l'équipement et le matériel nécessaires pour accomplir le travail. </t>
  </si>
  <si>
    <t>Ce prix rémunère au mètre cube l'achat des matériaux, le transport et la mise en œuvre du béton indiqué pour les colonnes.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</si>
  <si>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chainages horizontaux.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</si>
  <si>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à l’unité, les matériaux et la maind'oeuvre pour le marquage des classes en lettres de 10 cm; moyenne 6 lettres ou chiffre par marquage. Sauf indication contraire, l'entrepreneur doit fournir tout les outils, l'équipement et le matériel nécessaires pour accomplir le travail. L'exécution y compris toutes sujétions nécessaires à une parfaite mise en oeuvre.</t>
  </si>
  <si>
    <t>Ce prix renumère au forfait l'enlèvement de la végétation du site, la coupe d'arbre suivant les dispositions prescrites dans les documents contractuels en conformité avec la loi haitienne. Sauf indication contraire, l'entrepreneur doit fournir tout les outils, l'équipement et le matériel nécessaires pour accomplir le travail. L'exécution y compris toutes sujétions nécessaires à une parfaite mise en oeuvre.</t>
  </si>
  <si>
    <t>Ce prix renumère au mètre cube l'enlèvement de deblai du site, y compris le deblai du décapage. Sauf indication contraire, l'entrepreneur doit fournir tout les outils, l'équipement et le matériel nécessaires pour accomplir le travail. L'exécution y compris toutes sujétions nécessaires à une parfaite mise en oeuvre.</t>
  </si>
  <si>
    <t>Ce prix rémunère au mètre cube l’exécution des travaux de démolition des batiment existants tels qu’indiqués dans les plans et conformément aux dispositions des Prescriptions Techniques. Ce prix inclut également toutes les opérations nécessaires à l’évacuation hors site des déchets, déblais et matériaux de toutes sortes issue de ces travaux et leur réglage jusqu'à un endroit indiqué par la Mairie. Sauf indication contraire, l'entrepreneur doit fournir tout les outils, l'équipement et le matériel nécessaires pour accomplir le travail. L'exécution y compris toutes sujétions nécessaires à une parfaite mise en oeuvre.</t>
  </si>
  <si>
    <t>Ce prix rémunère au mètre cube l’exécution des travaux de démolition des éléments d'ammenagement existant, tels qu’indiqués dans les plans. Ce prix inclut également toutes les opérations nécessaires à l’évacuation hors site des déblais et matériaux de toutes sortes issue de ces travaux  jusqu'à un endroit indiqué par la Mairie. Sauf indication contraire, l'entrepreneur doit fournir tout les outils, l'équipement et le matériel nécessaires pour accomplir le travail. L'exécution y compris toutes sujétions nécessaires à une parfaite mise en oeuvre.</t>
  </si>
  <si>
    <t>Ce prix rémunère au mètre cube l’exécution des travaux de démolition des elements existant en sous-sol telque reservoir ect, tels qu’indiqués dans les plans. Ce prix inclut également toutes les opérations nécessaires à l’évacuation hors site des déblais et matériaux de toutes sortes issue de ces travaux  jusqu'à un endroit indiqué par la Mairie. Sauf indication contraire, l'entrepreneur doit fournir tout les outils, l'équipement et le matériel nécessaires pour accomplir le travail. L'exécution y compris toutes sujétions nécessaires à une parfaite mise en oeuvre.</t>
  </si>
  <si>
    <t>Ce prix rémunère au mètre cube l'excavation des déblais mesurés, en place, exécutés à la main ou à l'aide d'un engin de terrassement. Il comprend toutes les opérations de chargement des matériaux issus de ces opérations, leur transport hors site ainsi que leur déchargement et leur réglage sur une aire préposée à cet effet et réglementée par la Mairie. Il vaut également pour les matériaux qui seront réutilisés en remblais, s'il y a reprise en dépôt.Sauf indication contraire, l'entrepreneur doit fournir tout les outils, l'équipement et le matériel nécessaires pour accomplir le travail. L'exécution y compris toutes sujétions nécessaires à une parfaite mise en oeuvre.</t>
  </si>
  <si>
    <t>Ce prix rémunère au mètre cube l'achat, le transport, la mise en place, l'arrosage et le compactage de remblais. Il vaut également pour le compactage des matériaux qui seront réutilisés en remblais, s'il y a reprise en dépôt.Sauf indication contraire, l'entrepreneur doit fournir tout les outils, l'équipement et le matériel nécessaires pour accomplir le travail. L'exécution y compris toutes sujétions nécessaires à une parfaite mise en oeuvre.</t>
  </si>
  <si>
    <t>Ce prix rémunère au mètre carré la préparation de surface, le remblayage et le compactage des espaces pour les parkings.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</si>
  <si>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mètre linéaire la préparation de surface, le remblayage, le compactage et le bétonnage des bordures.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</si>
  <si>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mètre linéaire la préparation de surface, le remblayage, le compactage et le bétonnage des caniveaux.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</si>
  <si>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et la pose d'adoquin. Il inclut le coussin de sable à etaler avant la pose d'adoquins pour les parkings.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</si>
  <si>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mètre carré la préparation de surface, le remblayage et le compactage des allées piétonnes.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</si>
  <si>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mètre carré l'achat, le transport et la pose d'adoquin. Il inclut le coussin de sable à etaler avant la pose d'adoquins pour les allées piétonnes. Il inclut tous préparatifs additionnels .Sauf indication contraire, l'entrepreneur doit fournir tout les outils, l'équipement et le matériel nécessaires pour accomplir le travail. L'exécution y compris toutes sujétions nécessaires à une parfaite mise en oeuvre.</t>
  </si>
  <si>
    <t>Ce prix rémunère au forfait la construction d'un batiment pour la securité. Il inclut les matériaux, la maind'oeuvre ect. Sauf indication contraire, l'entrepreneur doit fournir tout les outils, l'équipement et le matériel nécessaires pour accomplir le travail. L'exécution y compris toutes sujétions nécessaires à une parfaite mise en oeuvre.</t>
  </si>
  <si>
    <t>Ce prix rémunère au forfait l'achat de matériau, le transport et la construction des fontaines d'eau potable. Il inclut les élements de support et tout autre dispositif necessaires pour la mise en oeuvre. Sauf indication contraire, l'entrepreneur doit fournir tout les outils, l'équipement et le matériel nécessaires pour accomplir le travail. L'exécution y compris toutes sujétions nécessaires à une parfaite mise en oeuvre.</t>
  </si>
  <si>
    <t>Ce prix rémunère au forfait la construction de terrain de jeu. Il inclut les matériaux, la maind'oeuvre, les equipements ect. Sauf indication contraire, l'entrepreneur doit fournir tout les outils, l'équipement et le matériel nécessaires pour accomplir le travail. L'exécution y compris toutes sujétions nécessaires à une parfaite mise en oeuvre.</t>
  </si>
  <si>
    <t>Ce prix rémunère au forfait l'achat de matériau, le transport et la construction des mâts de drapeau. Il inclut les élements de support et tout autre dispositif necessaires pour la mise en oeuvre.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</si>
  <si>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la mise en place de terre végétale pour la plantation.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</si>
  <si>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la plantation de gazon dans les espaces préparées. Sauf indication contraire, l'entrepreneur doit fournir tout les outils, l'équipement et le matériel nécessaires pour accomplir le travail. L'exécution y compris toutes sujétions nécessaires à une parfaite mise en oeuvre.</t>
  </si>
  <si>
    <t>Ce prix rémunère au forfait l'achat, le transport et la plantation des arbustes ou tout autres plantes prévues pour l'ammenagement. Sauf indication contraire, l'entrepreneur doit fournir tout les outils, l'équipement et le matériel nécessaires pour accomplir le travail. L'exécution y compris toutes sujétions nécessaires à une parfaite mise en oeuvre.</t>
  </si>
  <si>
    <t>Ce prix rémunère au forfait la construction de puits. Il inclut les travaux de fouilles, matériaux, la maind'oeuvre et tous les équipements nécessaire au fonctionnement de l'ouvrage.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</si>
  <si>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de distribution. Il inclut les tranchées, le coussin de sable, les attaches et tout autre dispositif necessaire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</si>
  <si>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mètre cube la construction d'un réservoir d'eau potable. Il inclut les matériaux, la maind'oeuvre et tous les équipements nécessaire. Sauf indication contraire, l'entrepreneur doit fournir tout les outils, l'équipement et le matériel nécessaires pour accomplir le travail. L'exécution y compris toutes sujétions nécessaires à une parfaite mise en oeuvre.</t>
  </si>
  <si>
    <t>Ce prix rémunère au forfait l'achat des pompes pour la distribution de l'eau domestique. Il inclut tous les éléments additionnels nécessaire à la mise en oeuvre. Sauf indication contraire, l'entrepreneur doit fournir tout les outils, l'équipement et le matériel nécessaires pour accomplir le travail. L'exécution y compris toutes sujétions nécessaires à une parfaite mise en oeuvre.</t>
  </si>
  <si>
    <t>Ce prix rémunère au mètre cube la construction de fosses septiques. Il inclut les matériaux, la maind'oeuvre et tous les équipements nécessaire. Sauf indication contraire, l'entrepreneur doit fournir tout les outils, l'équipement et le matériel nécessaires pour accomplir le travail. L'exécution y compris toutes sujétions nécessaires à une parfaite mise en oeuvre.</t>
  </si>
  <si>
    <t>Ce prix rémunère au forfait la construction d'un champ d'épuration. Il inclut le système de drainage des eaux usées vers le champ d'épuration. Il inclut les matériaux, la maind'oeuvre et tous les équipements nécessaire. Sauf indication contraire, l'entrepreneur doit fournir tout les outils, l'équipement et le matériel nécessaires pour accomplir le travail. L'exécution y compris toutes sujétions nécessaires à une parfaite mise en oeuvre.</t>
  </si>
  <si>
    <t>Ce prix rémunère au mètre linéaire la construction des canaux de drainage pour eau de pluie. Il inclut les matériaux, la maind'oeuvre ect. Sauf indication contraire, l'entrepreneur doit fournir tout les outils, l'équipement et le matériel nécessaires pour accomplir le travail. L'exécution y compris toutes sujétions nécessaires à une parfaite mise en oeuvre.</t>
  </si>
  <si>
    <t>Ce prix rémunère à l'unité la construction des regards pour eau de pluie. Il inclut les matériaux, la maind'oeuvre ect. Sauf indication contraire, l'entrepreneur doit fournir tout les outils, l'équipement et le matériel nécessaires pour accomplir le travail. L'exécution y compris toutes sujétions nécessaires à une parfaite mise en oeuvre.</t>
  </si>
  <si>
    <t>Ce prix rémunère au forfait la construction de bassin de retention pour eau de pluie. Il inclut les matériaux, la maind'oeuvre ect.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</si>
  <si>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du transformateur pour le site. Il inclut la filerie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</si>
  <si>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interrupteurs pour éclairage extérieure. Il inclut tuyauterie, filerie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</si>
  <si>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poteaux éléctriques. Il inclut tout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</si>
  <si>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mètre linéaire l'achat, le transport et l'nstallation des tuyaux et des cables pour les lignes souterraines. Il inclut la fouille, le coussin de sable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</si>
  <si>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compteurs éléctriques pour le site. Il inclut la filerie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</si>
  <si>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mètre linéaire l'achat des matériaux, le transport et l'nstallation des cables aériennes.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</si>
  <si>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lampadaires. Il inclut le le poteau, le système d'alimentation éléctrique, les lampes et tout dispositif necessaire à l'installation d'un lampadaire fonctionnel.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</si>
  <si>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interrupteurs pour l'éclairage extérieur .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</si>
  <si>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des lampes pour le système d'éclairage extérieur. Il inclut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</si>
  <si>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à l'unité l'achat, le transport et l'nstallation d'une génératrice pour le site. Il inclut la filerie et tout autre dispositif necessaire à l'installation.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</si>
  <si>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Ils incluent les coffrages, les armatures et les dispositifs de mise en œuvre (vibrateurs…).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</si>
  <si>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escaliers extérieurs. Ils incluent les coffrages (bois, métallique), les armatures et les dispositifs de mise en œuvre (vibrateurs…) .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</si>
  <si>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la fabrication du mortier et la mise en oeuvre de la maconnerie pour les escaliers extérieurs. Sauf indication contraire, l'entrepreneur doit fournir tout les outils, l'équipement et le matériel nécessaires pour accomplir le travail. L'exécution y compris toutes sujétions nécessaires à une parfaite mise en oeuvre.</t>
  </si>
  <si>
    <t>Ce prix rémunère au mètre linéaire la construction des murs de clôture. Il inclut tout les matériaux, les travaux de fouilles, les poutres, les colonnes, la finition ect. Sauf indication contraire, l'entrepreneur doit fournir tout les outils, l'équipement et le matériel nécessaires pour accomplir le travail. L'exécution y compris toutes sujétions nécessaires à une parfaite mise en oeuvre.</t>
  </si>
  <si>
    <t>Ce prix rémunère à l'unité la fabrication et l'installation des barrières. Il inclut tout les matériaux, la finition ect.Sauf indication contraire, l'entrepreneur doit fournir tout les outils, l'équipement et le matériel nécessaires pour accomplir le travail. L'exécution y compris toutes sujétions nécessaires à une parfaite mise en oeuvre.</t>
  </si>
  <si>
    <t>Ce prix rémunère au mètre linéaire la construction des murs de soutènement. Il inclut les matériaux, les travaux de fouilles, la finition ect. Sauf indication contraire, l'entrepreneur doit fournir tout les outils, l'équipement et le matériel nécessaires pour accomplir le travail. L'exécution y compris toutes sujétions nécessaires à une parfaite mise en oeuvre.</t>
  </si>
  <si>
    <t>Ce prix rémunère au mètre linéaire la construction des murets pour ammenagement extérieur. Il inclut les matériaux, les travaux de fouilles, la construction, la finition ect.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</si>
  <si>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poutres.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</si>
  <si>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poutres supportant les escaliers.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</si>
  <si>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colonnes sous les escaliers.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</si>
  <si>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et la mise en oeuvre de la finition pour les escaliers. Sauf indication contraire, l'entrepreneur doit fournir tout les outils, l'équipement et le matériel nécessaires pour accomplir le travail. L'exécution y compris toutes sujétions nécessaires à une parfaite mise en oeuvre.</t>
  </si>
  <si>
    <t>Ce prix rémunère au mètre carré l'achat des matériaux, le transport, la fabrication du mortier comme  indiqué dans les préscriptions techniques ainsi que la mise en oeuvre de la maconnerie. Ils incluent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</si>
  <si>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la fabrication du mortier et la mise en oeuvre de la maconnerie.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</si>
  <si>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tête de pieux. Ils incluent les coffrages (bois, métallique), les armatures, les dispositifs de mise en œuvre (vibrateurs…) ainsi que tous les essais éventuels. Sauf indication contraire, l'entrepreneur doit fournir tout les outils, l'équipement et le matériel nécessaires pour accomplir le travail. L'exécution y compris toutes sujétions nécessaires à une parfaite mise en oeuvre.</t>
  </si>
  <si>
    <t>BLOC SAN. GAR.</t>
  </si>
  <si>
    <t>BLOC SAN. FIL.</t>
  </si>
  <si>
    <t>BLOC SAN. S.C.</t>
  </si>
  <si>
    <t>Quantitatif pour batiment en maçonnerie chainée sanitaire</t>
  </si>
  <si>
    <t>Chaque onglette des batiments (1 à 9) comprend les quatre (4) parties suivantes :</t>
  </si>
  <si>
    <t>Cette feuille de cacul est constituée de douze (12) onglettes décrites dans le tableau suivant:</t>
  </si>
  <si>
    <t>Remplir les prix unitaires et certaines cases de quantité des onglettes 1 à 9;</t>
  </si>
  <si>
    <t>Remplir les onglettes 1 à 10</t>
  </si>
  <si>
    <t>Remplir l'onglette RECAPITULATIF</t>
  </si>
  <si>
    <t>Vérifier que les prix des batiments, le nombre de batiments et l'amménagement du site correspondent bien aux onglets (1 à 10)</t>
  </si>
  <si>
    <t>SOUS-TOTAL TRAVAUX</t>
  </si>
  <si>
    <t>Ce prix comprend tous les essais additionnels nécessaires demandés par la Supervision, ainsi que le logement, le transport et toutes sujétions.</t>
  </si>
  <si>
    <t>Ce prix comprend la production des plans de récolement, l'impression des plans et toutes sujétions. Les plans suivront les exigences de la Supervision. Ils seront fournis en 2 exemplaires à toutes les parties de l'organisation du projet.</t>
  </si>
  <si>
    <t>RELEVEÉTOPOGRAPHIQUE ET VÉRIFICATION</t>
  </si>
  <si>
    <t>Mobilisation (Mobilisation du personnel, transports, logements, commodités(Sanitaires, cantines, eau buvable), Nettoyage de chantier, Organisation du chantier (Accès, stockages, déviation ect), Organisation des matériels (incluant dépôt, fournitures, protection ect), Sécurité de chantier, Gardiennage et protection physique, Cloture provisoire, Bureau de chantier, Bureau de chantier de la Supervision (20 m2), Salle de réunion (20m2), Panneau d'identification du chantier ainsi que tout autres dispositifs necessaire à l'installation du chantier.); et toutes sujétion.</t>
  </si>
  <si>
    <t>Démobilisation (Démobilisation du personnel: leur transports, logements, commodités(Sanitaires, cantines, eau buvable); Nettoyage de chantier, Mise en état des accès, des aires de stockages, déviation ect); Evacuation: des materiels (incluant dépot, fournitures, protection etc.), Sécurité de chantier, Gardiennage et protection physique, Cloture provisoire, Bureaux de chantier, Panneau d'identification du chantier ainsi que tout autres dispositifs installés du chantier.); et toutes sujétions.</t>
  </si>
  <si>
    <t>Ce prix comprend toutes les étapes pour l'obtention du permis de construction; et toutes sujétions.</t>
  </si>
  <si>
    <t>Ce prix comprend la relocalisation de tous les ouvrages identifiés sur le plan de démolition et/ou par la Supervision.  Elle considère les prix de tout matériel, matériaux, main d'oeuvre, du transport; et toutes sujétions.</t>
  </si>
  <si>
    <t>Ce prix comprend la démolition des tous les ouvrages identifiés sur le plan de démolition. Elle considère le prix de tout matériel, de la main d'oeuvre, du transport; et toutes sujétions.</t>
  </si>
  <si>
    <t>Ce prix comprend tous les essais de vérification nécessaires demandés par la Supervision, le logement, le transport; et toutes sujétions.</t>
  </si>
  <si>
    <t>QTÉ par
BATIMENT</t>
  </si>
  <si>
    <t>Nbr DE
BATIMENT</t>
  </si>
  <si>
    <t>Excavation additionnelle (sous dalle de parquet)</t>
  </si>
  <si>
    <t xml:space="preserve">Murs extérieurs en béton armé brut (voiles en béton apparent) </t>
  </si>
  <si>
    <t>Ce prix rémunère au mètre cube l'achat des matériaux, le transport et la mise en œuvre du béton indiqué (voir manuel illustré) pour les murs. Ils incluent les banches de coffrages d'une pièce pour l'ensemble du voile (bois, métallique), les armatures, les dispositifs de mise en œuvre (protection interne des banches pour un fini adéquat du béton brut, baguettes d'angles 45°, vibrateurs, etc.)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</si>
  <si>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poutres. Ils incluent les coffrages (bois, métallique), les armatures, les dispositifs de mise en œuvre  (protection interne des coffrages pour un fini adéquat du béton brut, baguettes d'angles 45°, vibrateurs, etc.) ainsi que tous les essais éventuels. Sauf indication contraire, l'entrepreneur doit fournir tout les outils, l'équipement et le matériel nécessaires pour accomplir le travail. L'exécution y compris toutes sujétions nécessaires à une parfaite mise en oeuvre.</t>
  </si>
  <si>
    <t xml:space="preserve">Poutres en beton armé brut (béton apparent)                      </t>
  </si>
  <si>
    <t xml:space="preserve">Murs porteurs en béton armé brut (voiles en béton apparent) </t>
  </si>
  <si>
    <t>Dalle en beton armé brut</t>
  </si>
  <si>
    <t>Ce prix rémunère au mètre cube l'achat des matériaux, le transport et la mise en œuvre du béton indiqué pour les dalles de plancher. Ils incluent les coffrages, les armatures, les dispositifs de mise en œuvre (préparation soignée de la surface du coofrage pour un fini adéquat du béton brut, vibrateurs, etc.) ainsi que tous les essais éventuels. Sauf indication contraire, l'entrepreneur doit fournir tout les outils, l'équipement et le matériel nécessaires pour accomplir le travail. L'exécution y compris toutes sujétions nécessaires à une parfaite mise en oeuvre.</t>
  </si>
  <si>
    <t>Ce prix rémunère au mètre cube l'achat des matériaux, le transport et la mise en œuvre du béton indiqué pour les dalles de toiture. Ils incluent les coffrages, les armatures, les dispositifs de mise en œuvre (préparation soignée de la surface du coofrage pour un fini adéquat du béton brut, vibrateurs, etc.) ainsi que tous les essais éventuels. Sauf indication contraire, l'entrepreneur doit fournir tout les outils, l'équipement et le matériel nécessaires pour accomplir le travail. L'exécution y compris toutes sujétions nécessaires à une parfaite mise en oeuvre.</t>
  </si>
  <si>
    <t>Dalle en beton armé brut avec pente de 4%</t>
  </si>
  <si>
    <t>Ce prix rémunère à l’unité, la fourniture, le transport, la confection et la mise en place de portes-fenètres (Voir les détails du plan). Il inclut le scellement, le  bâtis, la peinture antirouille, le traitement contre  l’oxydation, la peinture de finition en différentes couleurs (cadres + panneaux centraux) suivant les indications de la M.O. Sauf indication contraire, l'entrepreneur doit fournir tout les outils, l'équipement et le matériel nécessaires pour accomplir le travail. L'exécution y compris toutes sujétions nécessaires à une parfaite mise en oeuvre.</t>
  </si>
  <si>
    <t>Portes type 2 (administration)</t>
  </si>
  <si>
    <t>Portes type 1 (classes)</t>
  </si>
  <si>
    <t xml:space="preserve">Gouttières et descentes de toit (optionel)                                           </t>
  </si>
  <si>
    <t>Enduit (idem supra)</t>
  </si>
  <si>
    <t>Ce prix rémunère à l'unité la fourniture et pose de parois murale intérieur. Avec deux parties latérales avec étagères et armoires et une partie centrale pour tableau d'école. Il inclut les armoires avec serrures et poignées et trois paumelles sur les ouvrants, les Etagères et portes avec alèse en bois dur sur la périphérie, la porte craies et éponge à 72 cm du sol en profilé aluminium. Plywood selon plans : 3/4 = 19mm; 1/2 = 12mm. Il inclut la peinture de type scellant pour bois et lasure teintée acajou, et la peinture "tableau" de couleur verte appliquée sur toute la surface de la paroi faisant face à la classe. Sauf indication contraire, l'entrepreneur doit fournir tout les outils, l'équipement et le matériel nécessaires pour accomplir le travail. L'exécution y compris toutes sujétions nécessaires à une parfaite mise en oeuvre.</t>
  </si>
  <si>
    <t>C103002</t>
  </si>
  <si>
    <t>Paroi murale type 3</t>
  </si>
  <si>
    <t>Paroi murale type 1 (double face armoires/étagères et paroi tableau noir)</t>
  </si>
  <si>
    <t>Paroi murale type 2 (idem avec avec coté extérieur en fibro ciment)</t>
  </si>
  <si>
    <t>C10300101</t>
  </si>
  <si>
    <t>C10300103</t>
  </si>
  <si>
    <t>C10300102</t>
  </si>
  <si>
    <t>C10300201</t>
  </si>
  <si>
    <t>C10300202</t>
  </si>
  <si>
    <t>Peinture (optionel)</t>
  </si>
  <si>
    <t xml:space="preserve">Peinture plafond RDC (y compris débordement sur balcons)                   </t>
  </si>
  <si>
    <t>Peinture plafond Toiture (y compris débordement sur balcons)</t>
  </si>
  <si>
    <t>Peinture plafond R+1 (y compris débordement sur balcons)</t>
  </si>
  <si>
    <t>Ce prix rémunère au mètre carré l'achat de peintures selon les spécifications techniques, le transport, la préparation des surfaces et la mise en oeuvre. Sauf indication contraire, l'entrepreneur doit fournir tout les outils, l'équipement et le matériel nécessaires pour accomplir le travail. L'exécution y compris toutes sujétions nécessaires à une parfaite mise en oeuvre.
Nota: les voiles sont laissés en béton brut sans peinture.</t>
  </si>
  <si>
    <t>Socle des parois intérieures</t>
  </si>
  <si>
    <t>Poteaux sous escalier en béton armé</t>
  </si>
  <si>
    <t>Crepissage (voir: C10100101)</t>
  </si>
  <si>
    <t>Peinture faces extérieures des parois en fibro-ciment</t>
  </si>
  <si>
    <t xml:space="preserve">Câblage et dispositif de filerie (apparent)                                       </t>
  </si>
  <si>
    <t>QTÉ
TOTALE</t>
  </si>
  <si>
    <t>B10100201</t>
  </si>
  <si>
    <t>Murs porteurs RDC</t>
  </si>
  <si>
    <t>Murs porteurs R+1</t>
  </si>
  <si>
    <t>Inlcus dans poste B10100101</t>
  </si>
  <si>
    <t>Inclus dans poste B10100101</t>
  </si>
  <si>
    <t xml:space="preserve">Poutres sous escalier en béton armé                                          </t>
  </si>
  <si>
    <t>Gouttières et descentes de toit (optionel)</t>
  </si>
  <si>
    <t xml:space="preserve">Gouttières et descentes de toit (optionel)                                     </t>
  </si>
  <si>
    <t>HTG</t>
  </si>
  <si>
    <t>Devise:</t>
  </si>
  <si>
    <t xml:space="preserve">Portes des classes sous galerie    </t>
  </si>
  <si>
    <t xml:space="preserve">Portes type P1 - Dimension 255cm x 287cm </t>
  </si>
  <si>
    <t>Ce prix rémunère à l’unité, la fourniture, le transport, la confection et la mise en place de portes-grillagées constituée de 2 parties fixes et 1 ouvrant, chacun avec partie central pleine en tôle plate et parties supérieures et inférieures fermée avec des barres équidistants (Voir les détails du plan). Il inclut le scellement, le  bâtis, la peinture antirouille, le traitement contre  l’oxydation, la peinture de finition en différentes couleurs (cadres + panneaux centraux) suivant les indications de la M.O. Sauf indication contraire, l'entrepreneur doit fournir tout les outils, l'équipement et le matériel nécessaires pour accomplir le travail. L'exécution y compris toutes sujétions nécessaires à une parfaite mise en oeuvre.</t>
  </si>
  <si>
    <t>Parois murale, étagère, armoire et tableau noir</t>
  </si>
  <si>
    <t>Ce prix rémunère au forfait la fourniture et pose de parois murale intérieur  selon détail Nr xxxx
Avec deux parties latérales avec étagères et armoires et une partie centrale pour tableau d'école sur toute la hauteur de la parois. Armoires avec serrures et poignées et trois paumelles sur les ouvrants. Etagères et portes avec alèse en bois dur sur la périphérie. Porte craies et éponge à 72 cm du sol en profilé aluminium. Plywood selon plans : 3/4 = 19mm; 1/2 = 12mm. Type 1; Dimensions : 6.56 x 264 cm. Sauf indication contraire, l'entrepreneur doit fournir tout les outils, l'équipement et le matériel nécessaires pour accomplir le travail. L'exécution y compris toutes sujétions nécessaires à une parfaite mise en oeuvre.</t>
  </si>
  <si>
    <t>C30209903</t>
  </si>
  <si>
    <t>Plancher en adoquins</t>
  </si>
  <si>
    <t>m2</t>
  </si>
  <si>
    <t>Sur le pourtour du bâtiment (2.5 m à partir de la facade)</t>
  </si>
  <si>
    <t>B20200602</t>
  </si>
  <si>
    <t xml:space="preserve">Fenêtres type F1 - Dimension 255cmx287cm  </t>
  </si>
  <si>
    <t>Fenêtres type F2 - variante avec 1 partie ouvrante pour locaux administratif</t>
  </si>
  <si>
    <t>QTÉ</t>
  </si>
  <si>
    <t>10 - AMENAGEMENTS EXTERIEURS</t>
  </si>
  <si>
    <t>4 - MODULE MC-3x50 (3 SALLES DE CLASSE DE 50 M2 SUR 1 NIVEAU)</t>
  </si>
  <si>
    <t>5 - MODULE MC-2x50 (2 SALLES DE CLASSE DE 50 M2 SUR 1 NIVEAU)</t>
  </si>
  <si>
    <t>6 - MODULE SAN_1 (FOSSE SECHE ALTERNEE) BLOC FILLES</t>
  </si>
  <si>
    <t>7 - MODULE SAN_1 (FOSSE SECHE ALTERNEE) BLOC GARCONS</t>
  </si>
  <si>
    <t>9 - MODULE CAN_1 (CAFETERIA)</t>
  </si>
  <si>
    <t>3 - MODULE BA-4x75 (4 SALLES DE CLASSE DE 75 M2 SUR 2 NIVEAUX)</t>
  </si>
  <si>
    <t>2 - MODULE BA-6x50 (6 SALLES DE CLASSE DE 50 M2 SUR 2 NIVEAUX)</t>
  </si>
  <si>
    <t>1 - MODULE BA-9x50 (9 SALLES DE CLASSE DE 50 M2 SUR 3 NIVEAUX)</t>
  </si>
  <si>
    <t>Portes type P1</t>
  </si>
  <si>
    <t>A préciser</t>
  </si>
  <si>
    <t>Fenêtres type F1</t>
  </si>
  <si>
    <t>Ces cadres de devis sont des feuilles de calcul conçu en MS-Excel dans le but de standradiser les quantitatifs, le bordereau des prix et le devis</t>
  </si>
  <si>
    <t>B10200102</t>
  </si>
  <si>
    <t>B10200103</t>
  </si>
  <si>
    <t>Colonnes en bois pour la galerie (si toiture en bois)</t>
  </si>
  <si>
    <t>Ce prix comprend la production d'un relevé topographique du site, la prise des données, l'impression des plans, leur vérification et toutes sujétions</t>
  </si>
  <si>
    <t>Ce prix prend comprend toutes étapes pour l'obtention du permis d'affichage; et toutes sujétions.</t>
  </si>
  <si>
    <t>Solde</t>
  </si>
  <si>
    <t>Reamrques</t>
  </si>
  <si>
    <t>NUMERO 1 du 00/00/2020</t>
  </si>
  <si>
    <t>RAPPORT D'AVANCEMENT ET METRES REELS POUR ETABLISSEMENT PAIEMENTS</t>
  </si>
  <si>
    <t>Montant
travaux exécutés</t>
  </si>
  <si>
    <t>Poucentanage
D'avancement</t>
  </si>
  <si>
    <t>Quantité
exécutée</t>
  </si>
  <si>
    <t>TOTAL EXEXUTE</t>
  </si>
  <si>
    <t>TOTAL DEVIS</t>
  </si>
  <si>
    <t>TOTAL EXECUTE</t>
  </si>
  <si>
    <t>(INSERER LOGO ICI)</t>
  </si>
  <si>
    <t>RAPPORT D'AVANCEMENT</t>
  </si>
  <si>
    <t>SOLDE A
EXECUTER</t>
  </si>
  <si>
    <t>TOTAL TRAVAUX
EXECUTES</t>
  </si>
  <si>
    <t>%
PROGRES</t>
  </si>
  <si>
    <t xml:space="preserve">TOTAL DEVIS PROJET </t>
  </si>
  <si>
    <t>PRESTATION EXECUTEE</t>
  </si>
  <si>
    <t>SOLDE
PRESTATION</t>
  </si>
  <si>
    <t>RECAPITULATIF DEVIS</t>
  </si>
  <si>
    <t>TOTAL PROJET
EXECUTE</t>
  </si>
  <si>
    <t>SOLDE
A EXECUTER</t>
  </si>
  <si>
    <t>DATE</t>
  </si>
  <si>
    <t>VISA SUPERVISION</t>
  </si>
  <si>
    <t>VISA FIRME</t>
  </si>
  <si>
    <t>B10100302</t>
  </si>
  <si>
    <t>Seuils sur dalle R+1</t>
  </si>
  <si>
    <t>Seuils sur dalle R+2</t>
  </si>
  <si>
    <t>m1</t>
  </si>
  <si>
    <t xml:space="preserve">Ce prix rémunère le façonnage de seuils en mortier de béton de 3 cm d'épaisseur et d'une largeur de 25 cm (épaisseur des voiles) avec rebords chanfrainés à 45°, entre les voiles de béton armé le long des façades pour empêcher le ruisselement des eaux de la galerie vers les classes. Les seuils seront faconnés après coulage de la dalle et des voiles et devront être exécutés de manière à garantir une parfaite adhérance au plancher. Ceci comprend le piquetage et nettoyage de la surface de pose et le scellement des seuils sur une barbotine de ciment grasse. </t>
  </si>
  <si>
    <t>Dalle en beton armé R+1</t>
  </si>
  <si>
    <t>Ce prix rémunère le façonnage de seuils en mortier de béton de 3 cm d'épaisseur et d'une largeur de 25 cm (épaisseur des voiles) avec rebords chanfrainés à 45°, entre les voiles de béton armé le long des façades pour empêcher le ruisselement des eaux de la galerie vers les classes. Les seuils seront faconnés après coulage de la dalle et des voiles et devront être exécutés de manière à garantir une parfaite adhérance au plancher. Ceci comprend le piquetage et nettoyage de la surface de pose et le scellement des seuils sur une barbotine de ciment grasse.</t>
  </si>
  <si>
    <t>Faconnage de seuils (non dessinés sur plans)</t>
  </si>
  <si>
    <t>Faconnage de seuils sur dalle R+1 (non dessinés sur plans)</t>
  </si>
  <si>
    <t>Larmiers en bois 1''x8'' sur tour le pourtour de la toiture</t>
  </si>
  <si>
    <t xml:space="preserve">Lattage en bois 2''/2'' pour support des tôles de couverture </t>
  </si>
  <si>
    <t>Sous-couverture en plywood 1/2'' sur la surafce de la toiture</t>
  </si>
  <si>
    <t>pcs</t>
  </si>
  <si>
    <t xml:space="preserve">B1020  CONSTRUCTION DE TOITURE AU CHOIX (BOIS, METAL, ACIER GALVANISE)                                        </t>
  </si>
  <si>
    <t>Variante 1: Charpente en bois</t>
  </si>
  <si>
    <t>Variante 3: En acier galvanisé léger</t>
  </si>
  <si>
    <t>Variante 2: Charpente métallique</t>
  </si>
  <si>
    <t>Ce prix rémunère au forfait l'achat des matériaux, le transport et la mise en œuvre de l'ossature en acier galvanisé léger de la toiture et  de la galerie selon détails ci-dessus. Il inclut tous les éléments de fixation tels que: plaques métalliques, boulons, écrous, barres de contreventement, soudures etc. Il inclut aussi la peinture anticorosif pour tous les éléments. Sauf indication contraire, l'entrepreneur doit fournir tout les outils, l'équipement et le matériel nécessaires pour accomplir le travail. L'exécution y compris toutes sujétions nécessaires à une parfaite mise en oeuvre.</t>
  </si>
  <si>
    <t>Ce prix rémunère au forfait l'achat des matériaux, le transport et la mise en œuvre de l'ossature métallique de la toiture et de la galerie selon plans de fabrication. Il inclut tous les éléments de fixation, contreventement et soudures etc. Il inclut aussi la peinture anticorosif pour tous les éléments. Sauf indication contraire, l'entrepreneur doit fournir tout les outils, l'équipement et le matériel nécessaires pour accomplir le travail. L'exécution y compris toutes sujétions nécessaires à une parfaite mise en oeuvre.</t>
  </si>
  <si>
    <t>Ce prix rémunère au forfait l'achat des matériaux, le transport et la mise en œuvre de la charpente et de la sous-couverture en bois de la toiture et de la galerie. Il inclut tous les éléments de fixations tels: plaques métalliques, tiges filetées, écrous, barres de contreventement etc. et échantignolles de soutien des pannes une ferme sur deux.Tous les bois devront être traités avec un produit agrée. Sauf indication contraire, l'entrepreneur doit fournir tout les outils, l'équipement et le matériel nécessaires pour accomplir le travail. L'exécution y compris toutes sujétions nécessaires à une parfaite mise en oeuvre.</t>
  </si>
  <si>
    <t>Supports métalliques scéllés dans béton pour support des poteaux selon plan</t>
  </si>
  <si>
    <t>Poteaux en bois 4''x4'' fixés dans support métallique selon plan</t>
  </si>
  <si>
    <t>Panne 2''x6'' posée et boulonnée sur poteaux selon assemblage et plan</t>
  </si>
  <si>
    <t>Panne 2''x4'' fixée contre mur pour supprot des chevrons</t>
  </si>
  <si>
    <t>Chevrons 2''x4'' cloués et fixés avec éléments métalliques selon plans</t>
  </si>
  <si>
    <t>Fermes en bois entre les murs de séparation des classes selon plan de fabrication</t>
  </si>
  <si>
    <t>Double-chevrons et supports d'angle en bois aux extrémités de la toiture selon plans</t>
  </si>
  <si>
    <t>Galerie :</t>
  </si>
  <si>
    <t>Toiture :</t>
  </si>
  <si>
    <t>B30100503</t>
  </si>
  <si>
    <t>Falshing sur les revers des toitures</t>
  </si>
  <si>
    <t>Variante 1 : Charpente en bois</t>
  </si>
  <si>
    <t>Ce prix rémunère au mètre carré l'achat, le transport et l'installation des differents types d'isolants qui seront soit incorporés aux tôles, soit posés sur la sous-couverture en plywood selon choix de charpente et selon specifications. Sauf indication contraire, l'entrepreneur doit fournir tout les outils, l'équipement et le matériel nécessaires pour accomplir le travail. L'exécution y compris toutes sujétions nécessaires à une parfaite mise en oeuvre.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</si>
</sst>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quot;$&quot;* #,##0.00_);_(&quot;$&quot;* \(#,##0.00\);_(&quot;$&quot;* &quot;-&quot;??_);_(@_)"/>
    <numFmt numFmtId="165" formatCode="0.0"/>
    <numFmt numFmtId="166" formatCode="0.0%"/>
  </numFmts>
  <fonts count="50" x14ac:knownFonts="1">
    <font>
      <sz val="10"/>
      <color rgb="FF000000"/>
      <name val="Times New Roman"/>
      <family val="1"/>
    </font>
    <font>
      <b/>
      <sz val="11"/>
      <name val="Arial Narrow"/>
      <family val="2"/>
    </font>
    <font>
      <sz val="11"/>
      <name val="Arial Narrow"/>
      <family val="2"/>
    </font>
    <font>
      <sz val="10"/>
      <name val="Arial Narrow"/>
      <family val="2"/>
    </font>
    <font>
      <sz val="9"/>
      <color indexed="81"/>
      <name val="Tahoma"/>
      <family val="2"/>
    </font>
    <font>
      <b/>
      <sz val="9"/>
      <color indexed="81"/>
      <name val="Tahoma"/>
      <family val="2"/>
    </font>
    <font>
      <sz val="8"/>
      <name val="Times New Roman"/>
      <family val="1"/>
    </font>
    <font>
      <sz val="9"/>
      <color indexed="81"/>
      <name val="Times New Roman"/>
      <family val="1"/>
    </font>
    <font>
      <b/>
      <sz val="9"/>
      <color indexed="81"/>
      <name val="Times New Roman"/>
      <family val="1"/>
    </font>
    <font>
      <b/>
      <u/>
      <sz val="10"/>
      <color indexed="10"/>
      <name val="Arial Narrow"/>
      <family val="2"/>
    </font>
    <font>
      <sz val="10"/>
      <color rgb="FF000000"/>
      <name val="Times New Roman"/>
      <family val="1"/>
    </font>
    <font>
      <sz val="11"/>
      <color theme="1"/>
      <name val="Calibri"/>
      <family val="2"/>
      <scheme val="minor"/>
    </font>
    <font>
      <u/>
      <sz val="10"/>
      <color theme="10"/>
      <name val="Times New Roman"/>
      <family val="1"/>
    </font>
    <font>
      <sz val="11"/>
      <color rgb="FF000000"/>
      <name val="Arial Narrow"/>
      <family val="2"/>
    </font>
    <font>
      <b/>
      <sz val="11"/>
      <color rgb="FF000000"/>
      <name val="Arial Narrow"/>
      <family val="2"/>
    </font>
    <font>
      <b/>
      <sz val="11"/>
      <color theme="1"/>
      <name val="Arial Narrow"/>
      <family val="2"/>
    </font>
    <font>
      <sz val="11"/>
      <color rgb="FFFF0000"/>
      <name val="Arial Narrow"/>
      <family val="2"/>
    </font>
    <font>
      <b/>
      <sz val="11"/>
      <color rgb="FFFF0000"/>
      <name val="Arial Narrow"/>
      <family val="2"/>
    </font>
    <font>
      <sz val="11"/>
      <color theme="1"/>
      <name val="Arial Narrow"/>
      <family val="2"/>
    </font>
    <font>
      <sz val="10"/>
      <color rgb="FF000000"/>
      <name val="Arial Narrow"/>
      <family val="2"/>
    </font>
    <font>
      <b/>
      <sz val="10"/>
      <color rgb="FF000000"/>
      <name val="Arial Narrow"/>
      <family val="2"/>
    </font>
    <font>
      <sz val="10"/>
      <color rgb="FFFF0000"/>
      <name val="Arial Narrow"/>
      <family val="2"/>
    </font>
    <font>
      <b/>
      <u/>
      <sz val="10"/>
      <color rgb="FF000000"/>
      <name val="Arial Narrow"/>
      <family val="2"/>
    </font>
    <font>
      <b/>
      <u/>
      <sz val="11"/>
      <color rgb="FF000000"/>
      <name val="Arial Narrow"/>
      <family val="2"/>
    </font>
    <font>
      <u/>
      <sz val="11"/>
      <color rgb="FF000000"/>
      <name val="Arial Narrow"/>
      <family val="2"/>
    </font>
    <font>
      <u/>
      <sz val="10"/>
      <color rgb="FF000000"/>
      <name val="Arial Narrow"/>
      <family val="2"/>
    </font>
    <font>
      <u/>
      <sz val="10"/>
      <color theme="1"/>
      <name val="Arial Narrow"/>
      <family val="2"/>
    </font>
    <font>
      <sz val="10"/>
      <color theme="1"/>
      <name val="Arial Narrow"/>
      <family val="2"/>
    </font>
    <font>
      <b/>
      <u/>
      <sz val="10"/>
      <color theme="1"/>
      <name val="Arial Narrow"/>
      <family val="2"/>
    </font>
    <font>
      <b/>
      <sz val="10"/>
      <color theme="1"/>
      <name val="Arial Narrow"/>
      <family val="2"/>
    </font>
    <font>
      <sz val="8"/>
      <color indexed="81"/>
      <name val="Tahoma"/>
      <charset val="1"/>
    </font>
    <font>
      <b/>
      <sz val="8"/>
      <color indexed="81"/>
      <name val="Tahoma"/>
      <charset val="1"/>
    </font>
    <font>
      <b/>
      <sz val="18"/>
      <name val="Arial Narrow"/>
      <family val="2"/>
    </font>
    <font>
      <b/>
      <sz val="18"/>
      <color rgb="FF0070C0"/>
      <name val="Arial Narrow"/>
      <family val="2"/>
    </font>
    <font>
      <sz val="18"/>
      <color rgb="FF000000"/>
      <name val="Arial Narrow"/>
      <family val="2"/>
    </font>
    <font>
      <sz val="9"/>
      <color indexed="81"/>
      <name val="Tahoma"/>
      <charset val="1"/>
    </font>
    <font>
      <b/>
      <sz val="9"/>
      <color indexed="81"/>
      <name val="Tahoma"/>
      <charset val="1"/>
    </font>
    <font>
      <sz val="11"/>
      <color rgb="FF000000"/>
      <name val="Arial"/>
      <family val="2"/>
    </font>
    <font>
      <b/>
      <sz val="11"/>
      <color rgb="FF0070C0"/>
      <name val="Arial"/>
      <family val="2"/>
    </font>
    <font>
      <b/>
      <sz val="11"/>
      <color rgb="FFFF0000"/>
      <name val="Arial"/>
      <family val="2"/>
    </font>
    <font>
      <b/>
      <sz val="18"/>
      <name val="Arial"/>
      <family val="2"/>
    </font>
    <font>
      <sz val="11"/>
      <name val="Arial"/>
      <family val="2"/>
    </font>
    <font>
      <b/>
      <sz val="11"/>
      <name val="Arial"/>
      <family val="2"/>
    </font>
    <font>
      <sz val="11"/>
      <color theme="0" tint="-0.34998626667073579"/>
      <name val="Arial"/>
      <family val="2"/>
    </font>
    <font>
      <b/>
      <sz val="11"/>
      <color theme="1"/>
      <name val="Arial"/>
      <family val="2"/>
    </font>
    <font>
      <b/>
      <sz val="11"/>
      <color rgb="FF000000"/>
      <name val="Arial"/>
      <family val="2"/>
    </font>
    <font>
      <sz val="11"/>
      <color rgb="FFFF0000"/>
      <name val="Arial"/>
      <family val="2"/>
    </font>
    <font>
      <b/>
      <sz val="18"/>
      <color rgb="FF000000"/>
      <name val="Arial Narrow"/>
      <family val="2"/>
    </font>
    <font>
      <u/>
      <sz val="11"/>
      <name val="Arial Narrow"/>
      <family val="2"/>
    </font>
    <font>
      <b/>
      <sz val="18"/>
      <color rgb="FFFF0000"/>
      <name val="Arial Narrow"/>
      <family val="2"/>
    </font>
  </fonts>
  <fills count="9">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bgColor indexed="64"/>
      </patternFill>
    </fill>
    <fill>
      <patternFill patternType="solid">
        <fgColor theme="6"/>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top style="hair">
        <color theme="1" tint="0.499984740745262"/>
      </top>
      <bottom/>
      <diagonal/>
    </border>
    <border>
      <left/>
      <right/>
      <top style="hair">
        <color theme="1" tint="0.499984740745262"/>
      </top>
      <bottom/>
      <diagonal/>
    </border>
    <border>
      <left style="hair">
        <color theme="1" tint="0.499984740745262"/>
      </left>
      <right style="hair">
        <color theme="1" tint="0.499984740745262"/>
      </right>
      <top/>
      <bottom style="thin">
        <color indexed="64"/>
      </bottom>
      <diagonal/>
    </border>
    <border>
      <left style="hair">
        <color theme="1" tint="0.499984740745262"/>
      </left>
      <right/>
      <top style="thin">
        <color indexed="64"/>
      </top>
      <bottom style="thin">
        <color indexed="64"/>
      </bottom>
      <diagonal/>
    </border>
    <border>
      <left style="hair">
        <color theme="1" tint="0.499984740745262"/>
      </left>
      <right/>
      <top style="thin">
        <color indexed="64"/>
      </top>
      <bottom style="hair">
        <color theme="1" tint="0.499984740745262"/>
      </bottom>
      <diagonal/>
    </border>
    <border diagonalUp="1" diagonalDown="1">
      <left style="hair">
        <color theme="1" tint="0.499984740745262"/>
      </left>
      <right/>
      <top style="hair">
        <color theme="1" tint="0.499984740745262"/>
      </top>
      <bottom style="hair">
        <color theme="1" tint="0.499984740745262"/>
      </bottom>
      <diagonal style="hair">
        <color theme="1" tint="0.499984740745262"/>
      </diagonal>
    </border>
    <border>
      <left style="hair">
        <color theme="1" tint="0.499984740745262"/>
      </left>
      <right/>
      <top style="double">
        <color indexed="64"/>
      </top>
      <bottom style="hair">
        <color theme="1"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thin">
        <color indexed="64"/>
      </left>
      <right style="hair">
        <color theme="1" tint="0.499984740745262"/>
      </right>
      <top style="hair">
        <color theme="1" tint="0.499984740745262"/>
      </top>
      <bottom style="hair">
        <color theme="1" tint="0.499984740745262"/>
      </bottom>
      <diagonal/>
    </border>
    <border>
      <left style="hair">
        <color theme="1" tint="0.499984740745262"/>
      </left>
      <right style="thin">
        <color indexed="64"/>
      </right>
      <top style="hair">
        <color theme="1" tint="0.499984740745262"/>
      </top>
      <bottom style="hair">
        <color theme="1" tint="0.499984740745262"/>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hair">
        <color theme="1" tint="0.499984740745262"/>
      </right>
      <top style="hair">
        <color theme="1" tint="0.499984740745262"/>
      </top>
      <bottom/>
      <diagonal/>
    </border>
    <border>
      <left style="hair">
        <color theme="1" tint="0.499984740745262"/>
      </left>
      <right/>
      <top style="hair">
        <color theme="1" tint="0.499984740745262"/>
      </top>
      <bottom style="thin">
        <color indexed="64"/>
      </bottom>
      <diagonal/>
    </border>
    <border>
      <left style="thin">
        <color indexed="64"/>
      </left>
      <right style="hair">
        <color theme="1" tint="0.499984740745262"/>
      </right>
      <top/>
      <bottom style="hair">
        <color theme="1" tint="0.499984740745262"/>
      </bottom>
      <diagonal/>
    </border>
    <border>
      <left/>
      <right/>
      <top style="hair">
        <color theme="1" tint="0.499984740745262"/>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theme="1" tint="0.499984740745262"/>
      </right>
      <top style="thin">
        <color indexed="64"/>
      </top>
      <bottom style="thin">
        <color indexed="64"/>
      </bottom>
      <diagonal/>
    </border>
    <border>
      <left style="thin">
        <color indexed="64"/>
      </left>
      <right/>
      <top style="hair">
        <color theme="1" tint="0.499984740745262"/>
      </top>
      <bottom style="hair">
        <color theme="1" tint="0.499984740745262"/>
      </bottom>
      <diagonal/>
    </border>
    <border>
      <left style="hair">
        <color theme="1" tint="0.499984740745262"/>
      </left>
      <right/>
      <top style="hair">
        <color indexed="64"/>
      </top>
      <bottom style="thin">
        <color indexed="64"/>
      </bottom>
      <diagonal/>
    </border>
    <border>
      <left style="thin">
        <color indexed="64"/>
      </left>
      <right style="thin">
        <color indexed="64"/>
      </right>
      <top/>
      <bottom style="hair">
        <color theme="1" tint="0.499984740745262"/>
      </bottom>
      <diagonal/>
    </border>
    <border>
      <left style="thin">
        <color indexed="64"/>
      </left>
      <right style="thin">
        <color indexed="64"/>
      </right>
      <top style="hair">
        <color theme="1" tint="0.499984740745262"/>
      </top>
      <bottom/>
      <diagonal/>
    </border>
    <border>
      <left/>
      <right style="thin">
        <color indexed="64"/>
      </right>
      <top/>
      <bottom style="hair">
        <color theme="1" tint="0.499984740745262"/>
      </bottom>
      <diagonal/>
    </border>
    <border>
      <left/>
      <right style="thin">
        <color indexed="64"/>
      </right>
      <top style="hair">
        <color theme="1" tint="0.499984740745262"/>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theme="1" tint="0.499984740745262"/>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theme="1" tint="0.499984740745262"/>
      </bottom>
      <diagonal/>
    </border>
    <border>
      <left style="thin">
        <color indexed="64"/>
      </left>
      <right style="thin">
        <color indexed="64"/>
      </right>
      <top style="hair">
        <color theme="1" tint="0.499984740745262"/>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thin">
        <color indexed="64"/>
      </top>
      <bottom style="hair">
        <color theme="1" tint="0.499984740745262"/>
      </bottom>
      <diagonal/>
    </border>
    <border diagonalUp="1" diagonalDown="1">
      <left/>
      <right/>
      <top style="hair">
        <color theme="1" tint="0.499984740745262"/>
      </top>
      <bottom style="hair">
        <color theme="1" tint="0.499984740745262"/>
      </bottom>
      <diagonal style="hair">
        <color theme="1" tint="0.499984740745262"/>
      </diagonal>
    </border>
    <border>
      <left style="thin">
        <color indexed="64"/>
      </left>
      <right style="thin">
        <color indexed="64"/>
      </right>
      <top style="thin">
        <color indexed="64"/>
      </top>
      <bottom style="hair">
        <color theme="1" tint="0.499984740745262"/>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ouble">
        <color indexed="64"/>
      </top>
      <bottom style="hair">
        <color theme="1" tint="0.499984740745262"/>
      </bottom>
      <diagonal/>
    </border>
    <border>
      <left style="thin">
        <color indexed="64"/>
      </left>
      <right style="hair">
        <color indexed="64"/>
      </right>
      <top/>
      <bottom style="hair">
        <color theme="1" tint="0.499984740745262"/>
      </bottom>
      <diagonal/>
    </border>
    <border>
      <left style="hair">
        <color indexed="64"/>
      </left>
      <right style="hair">
        <color indexed="64"/>
      </right>
      <top/>
      <bottom style="hair">
        <color theme="1" tint="0.499984740745262"/>
      </bottom>
      <diagonal/>
    </border>
    <border>
      <left style="thin">
        <color indexed="64"/>
      </left>
      <right style="hair">
        <color indexed="64"/>
      </right>
      <top style="hair">
        <color theme="1" tint="0.499984740745262"/>
      </top>
      <bottom style="hair">
        <color theme="1" tint="0.499984740745262"/>
      </bottom>
      <diagonal/>
    </border>
    <border>
      <left style="hair">
        <color indexed="64"/>
      </left>
      <right style="hair">
        <color indexed="64"/>
      </right>
      <top style="hair">
        <color theme="1" tint="0.499984740745262"/>
      </top>
      <bottom style="hair">
        <color theme="1" tint="0.499984740745262"/>
      </bottom>
      <diagonal/>
    </border>
    <border>
      <left style="hair">
        <color indexed="64"/>
      </left>
      <right style="hair">
        <color indexed="64"/>
      </right>
      <top/>
      <bottom/>
      <diagonal/>
    </border>
    <border>
      <left style="thin">
        <color indexed="64"/>
      </left>
      <right style="hair">
        <color indexed="64"/>
      </right>
      <top style="hair">
        <color theme="1" tint="0.499984740745262"/>
      </top>
      <bottom/>
      <diagonal/>
    </border>
    <border>
      <left style="hair">
        <color indexed="64"/>
      </left>
      <right style="hair">
        <color indexed="64"/>
      </right>
      <top style="hair">
        <color theme="1" tint="0.499984740745262"/>
      </top>
      <bottom/>
      <diagonal/>
    </border>
    <border>
      <left style="thin">
        <color indexed="64"/>
      </left>
      <right style="hair">
        <color indexed="64"/>
      </right>
      <top style="thin">
        <color indexed="64"/>
      </top>
      <bottom style="hair">
        <color theme="1" tint="0.499984740745262"/>
      </bottom>
      <diagonal/>
    </border>
    <border>
      <left style="hair">
        <color indexed="64"/>
      </left>
      <right style="hair">
        <color indexed="64"/>
      </right>
      <top style="thin">
        <color indexed="64"/>
      </top>
      <bottom style="hair">
        <color theme="1" tint="0.499984740745262"/>
      </bottom>
      <diagonal/>
    </border>
    <border>
      <left style="thin">
        <color indexed="64"/>
      </left>
      <right style="hair">
        <color indexed="64"/>
      </right>
      <top style="hair">
        <color theme="1" tint="0.499984740745262"/>
      </top>
      <bottom style="thin">
        <color indexed="64"/>
      </bottom>
      <diagonal/>
    </border>
    <border>
      <left style="hair">
        <color indexed="64"/>
      </left>
      <right style="hair">
        <color indexed="64"/>
      </right>
      <top style="hair">
        <color theme="1" tint="0.499984740745262"/>
      </top>
      <bottom style="thin">
        <color indexed="64"/>
      </bottom>
      <diagonal/>
    </border>
    <border>
      <left style="hair">
        <color indexed="64"/>
      </left>
      <right/>
      <top style="thin">
        <color indexed="64"/>
      </top>
      <bottom style="thin">
        <color indexed="64"/>
      </bottom>
      <diagonal/>
    </border>
    <border>
      <left style="hair">
        <color indexed="64"/>
      </left>
      <right/>
      <top/>
      <bottom style="hair">
        <color theme="1" tint="0.499984740745262"/>
      </bottom>
      <diagonal/>
    </border>
    <border>
      <left style="hair">
        <color indexed="64"/>
      </left>
      <right/>
      <top style="hair">
        <color theme="1" tint="0.499984740745262"/>
      </top>
      <bottom style="hair">
        <color theme="1" tint="0.499984740745262"/>
      </bottom>
      <diagonal/>
    </border>
    <border>
      <left style="hair">
        <color indexed="64"/>
      </left>
      <right/>
      <top style="hair">
        <color theme="1" tint="0.499984740745262"/>
      </top>
      <bottom/>
      <diagonal/>
    </border>
    <border>
      <left style="hair">
        <color indexed="64"/>
      </left>
      <right/>
      <top style="thin">
        <color indexed="64"/>
      </top>
      <bottom style="hair">
        <color theme="1" tint="0.499984740745262"/>
      </bottom>
      <diagonal/>
    </border>
    <border>
      <left style="hair">
        <color indexed="64"/>
      </left>
      <right/>
      <top style="hair">
        <color theme="1" tint="0.499984740745262"/>
      </top>
      <bottom style="thin">
        <color indexed="64"/>
      </bottom>
      <diagonal/>
    </border>
    <border>
      <left style="hair">
        <color indexed="64"/>
      </left>
      <right style="thin">
        <color indexed="64"/>
      </right>
      <top/>
      <bottom style="hair">
        <color theme="1" tint="0.499984740745262"/>
      </bottom>
      <diagonal/>
    </border>
    <border>
      <left style="hair">
        <color indexed="64"/>
      </left>
      <right style="thin">
        <color indexed="64"/>
      </right>
      <top style="hair">
        <color theme="1" tint="0.499984740745262"/>
      </top>
      <bottom style="hair">
        <color theme="1" tint="0.499984740745262"/>
      </bottom>
      <diagonal/>
    </border>
    <border>
      <left style="hair">
        <color indexed="64"/>
      </left>
      <right style="thin">
        <color indexed="64"/>
      </right>
      <top style="hair">
        <color theme="1" tint="0.499984740745262"/>
      </top>
      <bottom style="thin">
        <color indexed="64"/>
      </bottom>
      <diagonal/>
    </border>
    <border>
      <left style="hair">
        <color auto="1"/>
      </left>
      <right/>
      <top style="thin">
        <color auto="1"/>
      </top>
      <bottom style="hair">
        <color auto="1"/>
      </bottom>
      <diagonal/>
    </border>
    <border>
      <left style="hair">
        <color indexed="64"/>
      </left>
      <right/>
      <top style="hair">
        <color indexed="64"/>
      </top>
      <bottom/>
      <diagonal/>
    </border>
    <border>
      <left style="hair">
        <color auto="1"/>
      </left>
      <right/>
      <top style="hair">
        <color auto="1"/>
      </top>
      <bottom style="thin">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auto="1"/>
      </left>
      <right/>
      <top style="thin">
        <color auto="1"/>
      </top>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top style="thin">
        <color indexed="64"/>
      </top>
      <bottom style="hair">
        <color theme="1" tint="0.499984740745262"/>
      </bottom>
      <diagonal/>
    </border>
    <border>
      <left style="thin">
        <color indexed="64"/>
      </left>
      <right/>
      <top style="hair">
        <color theme="1" tint="0.499984740745262"/>
      </top>
      <bottom/>
      <diagonal/>
    </border>
    <border>
      <left style="thin">
        <color indexed="64"/>
      </left>
      <right style="thin">
        <color indexed="64"/>
      </right>
      <top/>
      <bottom/>
      <diagonal/>
    </border>
    <border>
      <left/>
      <right style="thin">
        <color indexed="64"/>
      </right>
      <top style="hair">
        <color theme="1" tint="0.499984740745262"/>
      </top>
      <bottom style="hair">
        <color theme="1" tint="0.499984740745262"/>
      </bottom>
      <diagonal/>
    </border>
    <border>
      <left/>
      <right style="thin">
        <color indexed="64"/>
      </right>
      <top style="hair">
        <color theme="1" tint="0.499984740745262"/>
      </top>
      <bottom style="thin">
        <color indexed="64"/>
      </bottom>
      <diagonal/>
    </border>
    <border>
      <left/>
      <right style="thin">
        <color indexed="64"/>
      </right>
      <top/>
      <bottom style="hair">
        <color indexed="64"/>
      </bottom>
      <diagonal/>
    </border>
    <border>
      <left style="hair">
        <color theme="1" tint="0.499984740745262"/>
      </left>
      <right style="hair">
        <color theme="1" tint="0.499984740745262"/>
      </right>
      <top/>
      <bottom/>
      <diagonal/>
    </border>
    <border>
      <left style="hair">
        <color theme="1" tint="0.499984740745262"/>
      </left>
      <right/>
      <top/>
      <bottom/>
      <diagonal/>
    </border>
    <border>
      <left style="thin">
        <color indexed="64"/>
      </left>
      <right style="hair">
        <color theme="1" tint="0.499984740745262"/>
      </right>
      <top style="thin">
        <color indexed="64"/>
      </top>
      <bottom style="hair">
        <color indexed="64"/>
      </bottom>
      <diagonal/>
    </border>
    <border>
      <left style="hair">
        <color theme="1" tint="0.499984740745262"/>
      </left>
      <right style="hair">
        <color theme="1" tint="0.499984740745262"/>
      </right>
      <top style="thin">
        <color indexed="64"/>
      </top>
      <bottom style="hair">
        <color indexed="64"/>
      </bottom>
      <diagonal/>
    </border>
    <border>
      <left style="hair">
        <color theme="1" tint="0.499984740745262"/>
      </left>
      <right/>
      <top style="thin">
        <color indexed="64"/>
      </top>
      <bottom style="hair">
        <color indexed="64"/>
      </bottom>
      <diagonal/>
    </border>
  </borders>
  <cellStyleXfs count="7">
    <xf numFmtId="0" fontId="0" fillId="0" borderId="0"/>
    <xf numFmtId="164" fontId="10" fillId="0" borderId="0" applyFont="0" applyFill="0" applyBorder="0" applyAlignment="0" applyProtection="0"/>
    <xf numFmtId="164" fontId="10" fillId="0" borderId="0" applyFont="0" applyFill="0" applyBorder="0" applyAlignment="0" applyProtection="0"/>
    <xf numFmtId="0" fontId="12" fillId="0" borderId="0" applyNumberFormat="0" applyFill="0" applyBorder="0" applyAlignment="0" applyProtection="0">
      <alignment vertical="top"/>
      <protection locked="0"/>
    </xf>
    <xf numFmtId="0" fontId="11" fillId="0" borderId="0"/>
    <xf numFmtId="9" fontId="10" fillId="0" borderId="0" applyFont="0" applyFill="0" applyBorder="0" applyAlignment="0" applyProtection="0"/>
    <xf numFmtId="9" fontId="10" fillId="0" borderId="0" applyFont="0" applyFill="0" applyBorder="0" applyAlignment="0" applyProtection="0"/>
  </cellStyleXfs>
  <cellXfs count="1123">
    <xf numFmtId="0" fontId="0" fillId="0" borderId="0" xfId="0" applyFill="1" applyBorder="1" applyAlignment="1">
      <alignment horizontal="left" vertical="top"/>
    </xf>
    <xf numFmtId="0" fontId="13" fillId="0" borderId="0" xfId="0" applyFont="1" applyFill="1" applyBorder="1" applyAlignment="1">
      <alignment horizontal="left" vertical="top" wrapText="1"/>
    </xf>
    <xf numFmtId="0" fontId="13" fillId="0" borderId="0" xfId="0" applyFont="1" applyFill="1" applyBorder="1" applyAlignment="1">
      <alignment vertical="top" wrapText="1"/>
    </xf>
    <xf numFmtId="0" fontId="13" fillId="0" borderId="0" xfId="0" applyFont="1" applyFill="1" applyBorder="1" applyAlignment="1">
      <alignment horizontal="center" vertical="top" wrapText="1"/>
    </xf>
    <xf numFmtId="0" fontId="13" fillId="0" borderId="11" xfId="0" applyFont="1" applyFill="1" applyBorder="1" applyAlignment="1">
      <alignment horizontal="left" vertical="top"/>
    </xf>
    <xf numFmtId="0" fontId="13" fillId="0" borderId="11" xfId="0" applyFont="1" applyFill="1" applyBorder="1" applyAlignment="1">
      <alignment vertical="top"/>
    </xf>
    <xf numFmtId="0" fontId="2" fillId="0" borderId="11" xfId="0" applyFont="1" applyFill="1" applyBorder="1" applyAlignment="1">
      <alignment vertical="top"/>
    </xf>
    <xf numFmtId="0" fontId="2" fillId="0" borderId="11" xfId="0" applyFont="1" applyFill="1" applyBorder="1" applyAlignment="1">
      <alignment horizontal="left" vertical="top"/>
    </xf>
    <xf numFmtId="0" fontId="14" fillId="2" borderId="11" xfId="0" applyFont="1" applyFill="1" applyBorder="1" applyAlignment="1">
      <alignment vertical="top"/>
    </xf>
    <xf numFmtId="0" fontId="14" fillId="0" borderId="11" xfId="0" applyFont="1" applyFill="1" applyBorder="1" applyAlignment="1">
      <alignment horizontal="left" vertical="top"/>
    </xf>
    <xf numFmtId="0" fontId="14" fillId="0" borderId="11" xfId="0" applyFont="1" applyFill="1" applyBorder="1" applyAlignment="1">
      <alignment vertical="top"/>
    </xf>
    <xf numFmtId="0" fontId="14" fillId="2" borderId="11" xfId="0" applyFont="1" applyFill="1" applyBorder="1" applyAlignment="1">
      <alignment horizontal="left" vertical="top"/>
    </xf>
    <xf numFmtId="0" fontId="13" fillId="0" borderId="0" xfId="0" applyFont="1" applyFill="1" applyBorder="1" applyAlignment="1">
      <alignment horizontal="center" vertical="top"/>
    </xf>
    <xf numFmtId="0" fontId="13" fillId="0" borderId="0" xfId="0" applyFont="1" applyFill="1" applyBorder="1" applyAlignment="1">
      <alignment horizontal="left" vertical="top"/>
    </xf>
    <xf numFmtId="0" fontId="13" fillId="0" borderId="0" xfId="0" applyFont="1" applyFill="1" applyBorder="1" applyAlignment="1">
      <alignment vertical="top"/>
    </xf>
    <xf numFmtId="2" fontId="13" fillId="0" borderId="0" xfId="0" applyNumberFormat="1" applyFont="1" applyFill="1" applyBorder="1" applyAlignment="1">
      <alignment horizontal="center" vertical="top"/>
    </xf>
    <xf numFmtId="0" fontId="1" fillId="0" borderId="11" xfId="0" applyFont="1" applyFill="1" applyBorder="1" applyAlignment="1">
      <alignment horizontal="left" vertical="top" wrapText="1"/>
    </xf>
    <xf numFmtId="0" fontId="1" fillId="0" borderId="11" xfId="0" applyFont="1" applyFill="1" applyBorder="1" applyAlignment="1">
      <alignment vertical="top" wrapText="1"/>
    </xf>
    <xf numFmtId="0" fontId="1" fillId="0" borderId="11" xfId="0" applyFont="1" applyFill="1" applyBorder="1" applyAlignment="1">
      <alignment horizontal="left" vertical="top"/>
    </xf>
    <xf numFmtId="0" fontId="2" fillId="0" borderId="11" xfId="0" applyFont="1" applyFill="1" applyBorder="1" applyAlignment="1">
      <alignment horizontal="left" vertical="top" wrapText="1"/>
    </xf>
    <xf numFmtId="0" fontId="1" fillId="0" borderId="11" xfId="0" applyFont="1" applyFill="1" applyBorder="1" applyAlignment="1">
      <alignment vertical="top"/>
    </xf>
    <xf numFmtId="2" fontId="2" fillId="0" borderId="0" xfId="0" applyNumberFormat="1" applyFont="1" applyFill="1" applyBorder="1" applyAlignment="1">
      <alignment horizontal="center" vertical="top"/>
    </xf>
    <xf numFmtId="0" fontId="1" fillId="0" borderId="13" xfId="0" applyFont="1" applyFill="1" applyBorder="1" applyAlignment="1">
      <alignment horizontal="left" vertical="top" wrapText="1"/>
    </xf>
    <xf numFmtId="2" fontId="14" fillId="0" borderId="0" xfId="0" applyNumberFormat="1" applyFont="1" applyFill="1" applyBorder="1" applyAlignment="1">
      <alignment horizontal="center" vertical="top"/>
    </xf>
    <xf numFmtId="0" fontId="14" fillId="0" borderId="12" xfId="0" applyFont="1" applyFill="1" applyBorder="1" applyAlignment="1">
      <alignment horizontal="left" vertical="top"/>
    </xf>
    <xf numFmtId="0" fontId="17" fillId="0" borderId="11" xfId="0" applyFont="1" applyFill="1" applyBorder="1" applyAlignment="1">
      <alignment horizontal="left" vertical="top"/>
    </xf>
    <xf numFmtId="0" fontId="16" fillId="0" borderId="0" xfId="0" applyFont="1" applyFill="1" applyBorder="1" applyAlignment="1">
      <alignment horizontal="left" vertical="top"/>
    </xf>
    <xf numFmtId="0" fontId="14" fillId="0" borderId="13" xfId="0" applyFont="1" applyFill="1" applyBorder="1" applyAlignment="1">
      <alignment horizontal="left" vertical="top"/>
    </xf>
    <xf numFmtId="0" fontId="2" fillId="3" borderId="11" xfId="0" applyFont="1" applyFill="1" applyBorder="1" applyAlignment="1">
      <alignment horizontal="left" vertical="top" wrapText="1"/>
    </xf>
    <xf numFmtId="0" fontId="2" fillId="3" borderId="11" xfId="0" applyFont="1" applyFill="1" applyBorder="1" applyAlignment="1">
      <alignment vertical="top" wrapText="1"/>
    </xf>
    <xf numFmtId="0" fontId="13" fillId="0" borderId="14" xfId="0" applyFont="1" applyFill="1" applyBorder="1" applyAlignment="1">
      <alignment horizontal="left" vertical="top"/>
    </xf>
    <xf numFmtId="0" fontId="13" fillId="0" borderId="15" xfId="0" applyFont="1" applyFill="1" applyBorder="1" applyAlignment="1">
      <alignment horizontal="left" vertical="top"/>
    </xf>
    <xf numFmtId="0" fontId="13" fillId="0" borderId="15" xfId="0" applyFont="1" applyFill="1" applyBorder="1" applyAlignment="1">
      <alignment vertical="top"/>
    </xf>
    <xf numFmtId="0" fontId="13" fillId="0" borderId="15" xfId="0" applyFont="1" applyFill="1" applyBorder="1" applyAlignment="1">
      <alignment horizontal="center" vertical="top"/>
    </xf>
    <xf numFmtId="0" fontId="3" fillId="0" borderId="0" xfId="0" applyFont="1" applyFill="1" applyBorder="1" applyAlignment="1">
      <alignment horizontal="left" vertical="top"/>
    </xf>
    <xf numFmtId="0" fontId="16" fillId="0" borderId="0" xfId="0" applyFont="1" applyFill="1" applyBorder="1" applyAlignment="1">
      <alignment horizontal="center" vertical="top"/>
    </xf>
    <xf numFmtId="0" fontId="16" fillId="0" borderId="0" xfId="0" applyFont="1" applyFill="1" applyBorder="1" applyAlignment="1">
      <alignment vertical="top"/>
    </xf>
    <xf numFmtId="0" fontId="19" fillId="0" borderId="0" xfId="0" applyFont="1" applyFill="1" applyBorder="1" applyAlignment="1">
      <alignment horizontal="left" vertical="top"/>
    </xf>
    <xf numFmtId="0" fontId="21"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0" fontId="17" fillId="0" borderId="11" xfId="0" applyFont="1" applyFill="1" applyBorder="1" applyAlignment="1">
      <alignment vertical="top"/>
    </xf>
    <xf numFmtId="0" fontId="22" fillId="0" borderId="0" xfId="0" applyFont="1" applyFill="1" applyBorder="1" applyAlignment="1">
      <alignment horizontal="left" vertical="top"/>
    </xf>
    <xf numFmtId="0" fontId="23" fillId="0" borderId="0" xfId="0" applyFont="1" applyFill="1" applyBorder="1" applyAlignment="1">
      <alignment horizontal="left" vertical="top"/>
    </xf>
    <xf numFmtId="0" fontId="24" fillId="0" borderId="0" xfId="0" applyFont="1" applyFill="1" applyBorder="1" applyAlignment="1">
      <alignment horizontal="left" vertical="top"/>
    </xf>
    <xf numFmtId="0" fontId="12" fillId="0" borderId="0" xfId="3" applyFill="1" applyBorder="1" applyAlignment="1" applyProtection="1">
      <alignment horizontal="left" vertical="top"/>
    </xf>
    <xf numFmtId="0" fontId="19" fillId="0" borderId="1" xfId="0" applyFont="1" applyFill="1" applyBorder="1" applyAlignment="1">
      <alignment horizontal="left" vertical="top"/>
    </xf>
    <xf numFmtId="0" fontId="20" fillId="0" borderId="2" xfId="0" applyFont="1" applyFill="1" applyBorder="1" applyAlignment="1">
      <alignment vertical="top"/>
    </xf>
    <xf numFmtId="0" fontId="20" fillId="0" borderId="6" xfId="0" applyFont="1" applyFill="1" applyBorder="1" applyAlignment="1">
      <alignment vertical="top"/>
    </xf>
    <xf numFmtId="0" fontId="20" fillId="0" borderId="3" xfId="0" applyFont="1" applyFill="1" applyBorder="1" applyAlignment="1">
      <alignment vertical="top"/>
    </xf>
    <xf numFmtId="0" fontId="19" fillId="0" borderId="2" xfId="0" applyFont="1" applyFill="1" applyBorder="1" applyAlignment="1">
      <alignment vertical="top"/>
    </xf>
    <xf numFmtId="0" fontId="19" fillId="0" borderId="6" xfId="0" applyFont="1" applyFill="1" applyBorder="1" applyAlignment="1">
      <alignment vertical="top"/>
    </xf>
    <xf numFmtId="0" fontId="19" fillId="0" borderId="3" xfId="0" applyFont="1" applyFill="1" applyBorder="1" applyAlignment="1">
      <alignment vertical="top"/>
    </xf>
    <xf numFmtId="0" fontId="20" fillId="0" borderId="1" xfId="0" applyFont="1" applyFill="1" applyBorder="1" applyAlignment="1">
      <alignment horizontal="left" vertical="top"/>
    </xf>
    <xf numFmtId="0" fontId="20" fillId="0" borderId="7" xfId="0" applyFont="1" applyFill="1" applyBorder="1" applyAlignment="1">
      <alignment vertical="top"/>
    </xf>
    <xf numFmtId="0" fontId="19" fillId="0" borderId="7" xfId="0" applyFont="1" applyFill="1" applyBorder="1" applyAlignment="1">
      <alignment vertical="top"/>
    </xf>
    <xf numFmtId="0" fontId="19" fillId="0" borderId="0" xfId="0" applyFont="1" applyFill="1" applyBorder="1" applyAlignment="1">
      <alignment horizontal="right" vertical="top"/>
    </xf>
    <xf numFmtId="0" fontId="19" fillId="0" borderId="4" xfId="0" applyFont="1" applyFill="1" applyBorder="1" applyAlignment="1">
      <alignment horizontal="left" vertical="top"/>
    </xf>
    <xf numFmtId="0" fontId="25" fillId="0" borderId="0" xfId="0" applyFont="1" applyFill="1" applyBorder="1" applyAlignment="1">
      <alignment horizontal="left" vertical="top"/>
    </xf>
    <xf numFmtId="0" fontId="1" fillId="4" borderId="11" xfId="0" applyFont="1" applyFill="1" applyBorder="1" applyAlignment="1">
      <alignment vertical="top" wrapText="1"/>
    </xf>
    <xf numFmtId="0" fontId="13" fillId="4" borderId="11" xfId="0" applyFont="1" applyFill="1" applyBorder="1" applyAlignment="1">
      <alignment vertical="top"/>
    </xf>
    <xf numFmtId="0" fontId="14" fillId="4" borderId="11" xfId="0" applyFont="1" applyFill="1" applyBorder="1" applyAlignment="1">
      <alignment vertical="top"/>
    </xf>
    <xf numFmtId="0" fontId="1" fillId="4" borderId="11" xfId="0" applyFont="1" applyFill="1" applyBorder="1" applyAlignment="1">
      <alignment vertical="top"/>
    </xf>
    <xf numFmtId="0" fontId="14" fillId="4" borderId="11" xfId="0" applyFont="1" applyFill="1" applyBorder="1" applyAlignment="1">
      <alignment horizontal="left" vertical="top"/>
    </xf>
    <xf numFmtId="0" fontId="2" fillId="0" borderId="12" xfId="0" applyFont="1" applyFill="1" applyBorder="1" applyAlignment="1">
      <alignment vertical="top"/>
    </xf>
    <xf numFmtId="0" fontId="26" fillId="0" borderId="0" xfId="0" applyFont="1" applyFill="1" applyBorder="1" applyAlignment="1">
      <alignment horizontal="left" vertical="top"/>
    </xf>
    <xf numFmtId="0" fontId="27" fillId="0" borderId="0" xfId="0" applyFont="1" applyFill="1" applyBorder="1" applyAlignment="1">
      <alignment horizontal="left" vertical="top"/>
    </xf>
    <xf numFmtId="0" fontId="27" fillId="0" borderId="0" xfId="0" applyFont="1" applyFill="1" applyBorder="1" applyAlignment="1">
      <alignment horizontal="right" vertical="top"/>
    </xf>
    <xf numFmtId="0" fontId="28" fillId="0" borderId="0" xfId="0" applyFont="1" applyFill="1" applyBorder="1" applyAlignment="1">
      <alignment horizontal="left" vertical="top"/>
    </xf>
    <xf numFmtId="0" fontId="27" fillId="0" borderId="4" xfId="0" applyFont="1" applyFill="1" applyBorder="1" applyAlignment="1">
      <alignment horizontal="left" vertical="top"/>
    </xf>
    <xf numFmtId="0" fontId="2" fillId="0" borderId="0" xfId="0" applyFont="1" applyFill="1" applyBorder="1" applyAlignment="1">
      <alignment vertical="top" wrapText="1"/>
    </xf>
    <xf numFmtId="0" fontId="2" fillId="4" borderId="11" xfId="0" applyFont="1" applyFill="1" applyBorder="1" applyAlignment="1">
      <alignment vertical="top"/>
    </xf>
    <xf numFmtId="0" fontId="2" fillId="0" borderId="0" xfId="0" applyFont="1" applyFill="1" applyBorder="1" applyAlignment="1">
      <alignment horizontal="left" vertical="top"/>
    </xf>
    <xf numFmtId="0" fontId="1" fillId="4" borderId="11" xfId="0" applyFont="1" applyFill="1" applyBorder="1" applyAlignment="1">
      <alignment horizontal="left" vertical="top"/>
    </xf>
    <xf numFmtId="0" fontId="1" fillId="0" borderId="13" xfId="0" applyFont="1" applyFill="1" applyBorder="1" applyAlignment="1">
      <alignment horizontal="left" vertical="top"/>
    </xf>
    <xf numFmtId="0" fontId="1" fillId="0" borderId="12" xfId="0" applyFont="1" applyFill="1" applyBorder="1" applyAlignment="1">
      <alignment horizontal="left" vertical="top"/>
    </xf>
    <xf numFmtId="0" fontId="2" fillId="0" borderId="15" xfId="0" applyFont="1" applyFill="1" applyBorder="1" applyAlignment="1">
      <alignment horizontal="center"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2" fontId="1" fillId="0" borderId="0" xfId="0" applyNumberFormat="1" applyFont="1" applyFill="1" applyBorder="1" applyAlignment="1">
      <alignment horizontal="center" vertical="top"/>
    </xf>
    <xf numFmtId="0" fontId="2" fillId="0" borderId="14" xfId="0" applyFont="1" applyFill="1" applyBorder="1" applyAlignment="1">
      <alignment horizontal="left" vertical="top"/>
    </xf>
    <xf numFmtId="0" fontId="2" fillId="0" borderId="15" xfId="0" applyFont="1" applyFill="1" applyBorder="1" applyAlignment="1">
      <alignment horizontal="left" vertical="top"/>
    </xf>
    <xf numFmtId="0" fontId="2" fillId="0" borderId="15" xfId="0" applyFont="1" applyFill="1" applyBorder="1" applyAlignment="1">
      <alignment vertical="top"/>
    </xf>
    <xf numFmtId="0" fontId="15" fillId="2" borderId="11" xfId="0" applyFont="1" applyFill="1" applyBorder="1" applyAlignment="1">
      <alignment vertical="top"/>
    </xf>
    <xf numFmtId="0" fontId="15" fillId="4" borderId="11" xfId="0" applyFont="1" applyFill="1" applyBorder="1" applyAlignment="1">
      <alignment vertical="top"/>
    </xf>
    <xf numFmtId="0" fontId="15" fillId="0" borderId="11" xfId="0" applyFont="1" applyFill="1" applyBorder="1" applyAlignment="1">
      <alignment vertical="top"/>
    </xf>
    <xf numFmtId="0" fontId="2" fillId="0" borderId="12" xfId="0" applyFont="1" applyFill="1" applyBorder="1" applyAlignment="1">
      <alignment horizontal="justify" vertical="top" wrapText="1"/>
    </xf>
    <xf numFmtId="0" fontId="1" fillId="4" borderId="11" xfId="0" applyFont="1" applyFill="1" applyBorder="1" applyAlignment="1">
      <alignment horizontal="left" vertical="top" wrapText="1"/>
    </xf>
    <xf numFmtId="0" fontId="1" fillId="0" borderId="11" xfId="0" applyFont="1" applyFill="1" applyBorder="1" applyAlignment="1">
      <alignment horizontal="center" vertical="top" wrapText="1"/>
    </xf>
    <xf numFmtId="0" fontId="1" fillId="0" borderId="13" xfId="0" applyFont="1" applyFill="1" applyBorder="1" applyAlignment="1">
      <alignment vertical="top"/>
    </xf>
    <xf numFmtId="43" fontId="13" fillId="0" borderId="0" xfId="1" applyNumberFormat="1" applyFont="1" applyFill="1" applyBorder="1" applyAlignment="1">
      <alignment horizontal="right" vertical="top" wrapText="1"/>
    </xf>
    <xf numFmtId="43" fontId="13" fillId="0" borderId="0" xfId="1" applyNumberFormat="1" applyFont="1" applyFill="1" applyBorder="1" applyAlignment="1">
      <alignment horizontal="left" vertical="top" wrapText="1"/>
    </xf>
    <xf numFmtId="43" fontId="13" fillId="0" borderId="15" xfId="1" applyNumberFormat="1" applyFont="1" applyFill="1" applyBorder="1" applyAlignment="1">
      <alignment horizontal="right" vertical="top"/>
    </xf>
    <xf numFmtId="43" fontId="13" fillId="0" borderId="16" xfId="0" applyNumberFormat="1" applyFont="1" applyFill="1" applyBorder="1" applyAlignment="1">
      <alignment horizontal="left" vertical="top"/>
    </xf>
    <xf numFmtId="43" fontId="13" fillId="0" borderId="0" xfId="1" applyNumberFormat="1" applyFont="1" applyFill="1" applyBorder="1" applyAlignment="1">
      <alignment horizontal="right" vertical="top"/>
    </xf>
    <xf numFmtId="43" fontId="13" fillId="0" borderId="0" xfId="0" applyNumberFormat="1"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43" fontId="1" fillId="0" borderId="1" xfId="1" applyNumberFormat="1" applyFont="1" applyFill="1" applyBorder="1" applyAlignment="1">
      <alignment horizontal="center" vertical="top" wrapText="1"/>
    </xf>
    <xf numFmtId="0" fontId="2" fillId="0" borderId="32" xfId="0" applyFont="1" applyFill="1" applyBorder="1" applyAlignment="1">
      <alignment horizontal="left" vertical="top" wrapText="1"/>
    </xf>
    <xf numFmtId="0" fontId="1" fillId="0" borderId="32" xfId="0" applyFont="1" applyFill="1" applyBorder="1" applyAlignment="1">
      <alignment horizontal="left" vertical="top" wrapText="1"/>
    </xf>
    <xf numFmtId="0" fontId="17" fillId="0" borderId="32" xfId="0" applyFont="1" applyFill="1" applyBorder="1" applyAlignment="1">
      <alignment horizontal="left" vertical="top"/>
    </xf>
    <xf numFmtId="0" fontId="14" fillId="0" borderId="32" xfId="0" applyFont="1" applyFill="1" applyBorder="1" applyAlignment="1">
      <alignment horizontal="left" vertical="top"/>
    </xf>
    <xf numFmtId="0" fontId="13" fillId="0" borderId="32" xfId="0" applyFont="1" applyFill="1" applyBorder="1" applyAlignment="1">
      <alignment horizontal="left" vertical="top"/>
    </xf>
    <xf numFmtId="0" fontId="2" fillId="3" borderId="32" xfId="0" applyFont="1" applyFill="1" applyBorder="1" applyAlignment="1">
      <alignment horizontal="left" vertical="top" wrapText="1"/>
    </xf>
    <xf numFmtId="43" fontId="1" fillId="3" borderId="33" xfId="1" applyNumberFormat="1" applyFont="1" applyFill="1" applyBorder="1" applyAlignment="1">
      <alignment horizontal="center" vertical="top" wrapText="1"/>
    </xf>
    <xf numFmtId="0" fontId="2" fillId="0" borderId="34" xfId="0" applyFont="1" applyFill="1" applyBorder="1" applyAlignment="1">
      <alignment horizontal="left" vertical="top" wrapText="1"/>
    </xf>
    <xf numFmtId="0" fontId="1" fillId="0" borderId="35" xfId="0" applyFont="1" applyFill="1" applyBorder="1" applyAlignment="1">
      <alignment horizontal="left" vertical="top" wrapText="1"/>
    </xf>
    <xf numFmtId="0" fontId="1" fillId="0" borderId="35" xfId="0" applyFont="1" applyFill="1" applyBorder="1" applyAlignment="1">
      <alignment vertical="top" wrapText="1"/>
    </xf>
    <xf numFmtId="0" fontId="2" fillId="0" borderId="12" xfId="0" applyFont="1" applyFill="1" applyBorder="1" applyAlignment="1">
      <alignment horizontal="justify" vertical="top" wrapText="1"/>
    </xf>
    <xf numFmtId="0" fontId="15" fillId="6" borderId="11" xfId="0" applyFont="1" applyFill="1" applyBorder="1" applyAlignment="1">
      <alignment vertical="top"/>
    </xf>
    <xf numFmtId="0" fontId="1" fillId="6" borderId="11" xfId="0" applyFont="1" applyFill="1" applyBorder="1" applyAlignment="1">
      <alignment vertical="top" wrapText="1"/>
    </xf>
    <xf numFmtId="0" fontId="13" fillId="6" borderId="11" xfId="0" applyFont="1" applyFill="1" applyBorder="1" applyAlignment="1">
      <alignment vertical="top"/>
    </xf>
    <xf numFmtId="43" fontId="1" fillId="6" borderId="33" xfId="1" applyNumberFormat="1" applyFont="1" applyFill="1" applyBorder="1" applyAlignment="1">
      <alignment horizontal="left" vertical="top" wrapText="1"/>
    </xf>
    <xf numFmtId="0" fontId="1" fillId="6" borderId="11" xfId="0" applyFont="1" applyFill="1" applyBorder="1" applyAlignment="1">
      <alignment vertical="top"/>
    </xf>
    <xf numFmtId="0" fontId="1" fillId="6" borderId="11" xfId="0" applyFont="1" applyFill="1" applyBorder="1" applyAlignment="1">
      <alignment horizontal="center" vertical="top" wrapText="1"/>
    </xf>
    <xf numFmtId="0" fontId="14" fillId="6" borderId="11" xfId="0" applyFont="1" applyFill="1" applyBorder="1" applyAlignment="1">
      <alignment vertical="top"/>
    </xf>
    <xf numFmtId="43" fontId="2" fillId="6" borderId="33" xfId="1" applyNumberFormat="1" applyFont="1" applyFill="1" applyBorder="1" applyAlignment="1">
      <alignment horizontal="left" vertical="top" wrapText="1"/>
    </xf>
    <xf numFmtId="0" fontId="14" fillId="6" borderId="11" xfId="0" applyFont="1" applyFill="1" applyBorder="1" applyAlignment="1">
      <alignment horizontal="left" vertical="top"/>
    </xf>
    <xf numFmtId="0" fontId="15" fillId="7" borderId="30" xfId="0" applyFont="1" applyFill="1" applyBorder="1" applyAlignment="1">
      <alignment vertical="top"/>
    </xf>
    <xf numFmtId="0" fontId="2" fillId="7" borderId="31" xfId="0" applyFont="1" applyFill="1" applyBorder="1" applyAlignment="1">
      <alignment vertical="top" wrapText="1"/>
    </xf>
    <xf numFmtId="43" fontId="1" fillId="4" borderId="33" xfId="2" applyNumberFormat="1" applyFont="1" applyFill="1" applyBorder="1" applyAlignment="1">
      <alignment horizontal="left" vertical="top" wrapText="1"/>
    </xf>
    <xf numFmtId="0" fontId="15" fillId="7" borderId="32" xfId="0" applyFont="1" applyFill="1" applyBorder="1" applyAlignment="1">
      <alignment vertical="top"/>
    </xf>
    <xf numFmtId="0" fontId="13" fillId="7" borderId="11" xfId="0" applyFont="1" applyFill="1" applyBorder="1" applyAlignment="1">
      <alignment horizontal="left" vertical="top"/>
    </xf>
    <xf numFmtId="0" fontId="1" fillId="7" borderId="11" xfId="0" applyFont="1" applyFill="1" applyBorder="1" applyAlignment="1">
      <alignment horizontal="left" vertical="top" wrapText="1"/>
    </xf>
    <xf numFmtId="0" fontId="1" fillId="7" borderId="11" xfId="0" applyFont="1" applyFill="1" applyBorder="1" applyAlignment="1">
      <alignment vertical="top" wrapText="1"/>
    </xf>
    <xf numFmtId="0" fontId="13" fillId="7" borderId="11" xfId="0" applyFont="1" applyFill="1" applyBorder="1" applyAlignment="1">
      <alignment vertical="top"/>
    </xf>
    <xf numFmtId="43" fontId="1" fillId="7" borderId="33" xfId="1" applyNumberFormat="1" applyFont="1" applyFill="1" applyBorder="1" applyAlignment="1">
      <alignment horizontal="left" vertical="top" wrapText="1"/>
    </xf>
    <xf numFmtId="0" fontId="14" fillId="7" borderId="11" xfId="0" applyFont="1" applyFill="1" applyBorder="1" applyAlignment="1">
      <alignment horizontal="left" vertical="top"/>
    </xf>
    <xf numFmtId="0" fontId="14" fillId="7" borderId="11" xfId="0" applyFont="1" applyFill="1" applyBorder="1" applyAlignment="1">
      <alignment vertical="top"/>
    </xf>
    <xf numFmtId="43" fontId="14" fillId="7" borderId="33" xfId="0" applyNumberFormat="1" applyFont="1" applyFill="1" applyBorder="1" applyAlignment="1">
      <alignment horizontal="left" vertical="top"/>
    </xf>
    <xf numFmtId="43" fontId="13" fillId="0" borderId="0" xfId="1" applyNumberFormat="1" applyFont="1" applyFill="1" applyBorder="1" applyAlignment="1">
      <alignment vertical="top" wrapText="1"/>
    </xf>
    <xf numFmtId="43" fontId="1" fillId="0" borderId="1" xfId="1" applyNumberFormat="1" applyFont="1" applyFill="1" applyBorder="1" applyAlignment="1">
      <alignment vertical="top" wrapText="1"/>
    </xf>
    <xf numFmtId="43" fontId="13" fillId="0" borderId="16" xfId="0" applyNumberFormat="1" applyFont="1" applyFill="1" applyBorder="1" applyAlignment="1">
      <alignment vertical="top"/>
    </xf>
    <xf numFmtId="43" fontId="13" fillId="0" borderId="0" xfId="0" applyNumberFormat="1" applyFont="1" applyFill="1" applyBorder="1" applyAlignment="1">
      <alignment vertical="top"/>
    </xf>
    <xf numFmtId="0" fontId="1" fillId="0" borderId="32" xfId="0" applyFont="1" applyFill="1" applyBorder="1" applyAlignment="1">
      <alignment horizontal="left" vertical="top"/>
    </xf>
    <xf numFmtId="0" fontId="2" fillId="0" borderId="32" xfId="0" applyFont="1" applyFill="1" applyBorder="1" applyAlignment="1">
      <alignment horizontal="left" vertical="top"/>
    </xf>
    <xf numFmtId="0" fontId="1" fillId="7" borderId="30" xfId="0" applyFont="1" applyFill="1" applyBorder="1" applyAlignment="1">
      <alignment vertical="top"/>
    </xf>
    <xf numFmtId="0" fontId="2" fillId="6" borderId="11" xfId="0" applyFont="1" applyFill="1" applyBorder="1" applyAlignment="1">
      <alignment vertical="top"/>
    </xf>
    <xf numFmtId="43" fontId="2" fillId="0" borderId="0" xfId="1" applyNumberFormat="1" applyFont="1" applyFill="1" applyBorder="1" applyAlignment="1">
      <alignment horizontal="right" vertical="top" wrapText="1"/>
    </xf>
    <xf numFmtId="43" fontId="2" fillId="0" borderId="0" xfId="1" applyNumberFormat="1" applyFont="1" applyFill="1" applyBorder="1" applyAlignment="1">
      <alignment horizontal="left" vertical="top" wrapText="1"/>
    </xf>
    <xf numFmtId="43" fontId="2" fillId="0" borderId="15" xfId="1" applyNumberFormat="1" applyFont="1" applyFill="1" applyBorder="1" applyAlignment="1">
      <alignment horizontal="right" vertical="top"/>
    </xf>
    <xf numFmtId="43" fontId="2" fillId="0" borderId="16" xfId="0" applyNumberFormat="1" applyFont="1" applyFill="1" applyBorder="1" applyAlignment="1">
      <alignment horizontal="left" vertical="top"/>
    </xf>
    <xf numFmtId="43" fontId="2" fillId="0" borderId="0" xfId="1" applyNumberFormat="1" applyFont="1" applyFill="1" applyBorder="1" applyAlignment="1">
      <alignment horizontal="right" vertical="top"/>
    </xf>
    <xf numFmtId="43" fontId="2" fillId="0" borderId="0" xfId="0" applyNumberFormat="1" applyFont="1" applyFill="1" applyBorder="1" applyAlignment="1">
      <alignment horizontal="left" vertical="top"/>
    </xf>
    <xf numFmtId="0" fontId="1" fillId="7" borderId="32" xfId="0" applyFont="1" applyFill="1" applyBorder="1" applyAlignment="1">
      <alignment vertical="top"/>
    </xf>
    <xf numFmtId="0" fontId="1" fillId="7" borderId="11" xfId="0" applyFont="1" applyFill="1" applyBorder="1" applyAlignment="1">
      <alignment horizontal="left" vertical="top"/>
    </xf>
    <xf numFmtId="0" fontId="1" fillId="7" borderId="11" xfId="0" applyFont="1" applyFill="1" applyBorder="1" applyAlignment="1">
      <alignment vertical="top"/>
    </xf>
    <xf numFmtId="0" fontId="1" fillId="6" borderId="11" xfId="0" applyFont="1" applyFill="1" applyBorder="1" applyAlignment="1">
      <alignment horizontal="left" vertical="top"/>
    </xf>
    <xf numFmtId="43" fontId="2" fillId="0" borderId="0" xfId="0" applyNumberFormat="1" applyFont="1" applyFill="1" applyBorder="1" applyAlignment="1">
      <alignment horizontal="right" vertical="top" wrapText="1"/>
    </xf>
    <xf numFmtId="43" fontId="2" fillId="0" borderId="0" xfId="0" applyNumberFormat="1" applyFont="1" applyFill="1" applyBorder="1" applyAlignment="1">
      <alignment horizontal="center" vertical="top" wrapText="1"/>
    </xf>
    <xf numFmtId="43" fontId="1" fillId="0" borderId="1" xfId="0" applyNumberFormat="1" applyFont="1" applyFill="1" applyBorder="1" applyAlignment="1">
      <alignment horizontal="center" vertical="top" wrapText="1"/>
    </xf>
    <xf numFmtId="43" fontId="2" fillId="7" borderId="31" xfId="0" applyNumberFormat="1" applyFont="1" applyFill="1" applyBorder="1" applyAlignment="1">
      <alignment horizontal="right" vertical="top" wrapText="1"/>
    </xf>
    <xf numFmtId="43" fontId="2" fillId="7" borderId="31" xfId="0" applyNumberFormat="1" applyFont="1" applyFill="1" applyBorder="1" applyAlignment="1">
      <alignment horizontal="center" vertical="top" wrapText="1"/>
    </xf>
    <xf numFmtId="43" fontId="2" fillId="4" borderId="11" xfId="0" applyNumberFormat="1" applyFont="1" applyFill="1" applyBorder="1" applyAlignment="1">
      <alignment horizontal="right" vertical="top" wrapText="1"/>
    </xf>
    <xf numFmtId="43" fontId="2" fillId="4" borderId="11" xfId="0" applyNumberFormat="1" applyFont="1" applyFill="1" applyBorder="1" applyAlignment="1">
      <alignment horizontal="center" vertical="top" wrapText="1"/>
    </xf>
    <xf numFmtId="43" fontId="2" fillId="6" borderId="11" xfId="0" applyNumberFormat="1" applyFont="1" applyFill="1" applyBorder="1" applyAlignment="1">
      <alignment horizontal="right" vertical="top" wrapText="1"/>
    </xf>
    <xf numFmtId="43" fontId="2" fillId="6" borderId="11" xfId="0" applyNumberFormat="1" applyFont="1" applyFill="1" applyBorder="1" applyAlignment="1">
      <alignment horizontal="center" vertical="top" wrapText="1"/>
    </xf>
    <xf numFmtId="43" fontId="2" fillId="0" borderId="11" xfId="0" applyNumberFormat="1" applyFont="1" applyFill="1" applyBorder="1" applyAlignment="1">
      <alignment horizontal="right" vertical="top" wrapText="1"/>
    </xf>
    <xf numFmtId="43" fontId="2" fillId="0" borderId="11" xfId="0" applyNumberFormat="1" applyFont="1" applyFill="1" applyBorder="1" applyAlignment="1">
      <alignment horizontal="center" vertical="top" wrapText="1"/>
    </xf>
    <xf numFmtId="43" fontId="1" fillId="7" borderId="11" xfId="0" applyNumberFormat="1" applyFont="1" applyFill="1" applyBorder="1" applyAlignment="1">
      <alignment horizontal="right" vertical="top" wrapText="1"/>
    </xf>
    <xf numFmtId="43" fontId="1" fillId="7" borderId="11" xfId="0" applyNumberFormat="1" applyFont="1" applyFill="1" applyBorder="1" applyAlignment="1">
      <alignment horizontal="center" vertical="top" wrapText="1"/>
    </xf>
    <xf numFmtId="43" fontId="1" fillId="6" borderId="11" xfId="0" applyNumberFormat="1" applyFont="1" applyFill="1" applyBorder="1" applyAlignment="1">
      <alignment horizontal="right" vertical="top" wrapText="1"/>
    </xf>
    <xf numFmtId="43" fontId="1" fillId="6" borderId="11" xfId="0" applyNumberFormat="1" applyFont="1" applyFill="1" applyBorder="1" applyAlignment="1">
      <alignment horizontal="center" vertical="top" wrapText="1"/>
    </xf>
    <xf numFmtId="43" fontId="2" fillId="0" borderId="11" xfId="0" applyNumberFormat="1" applyFont="1" applyFill="1" applyBorder="1" applyAlignment="1">
      <alignment horizontal="right" vertical="top"/>
    </xf>
    <xf numFmtId="43" fontId="2" fillId="0" borderId="11" xfId="0" applyNumberFormat="1" applyFont="1" applyFill="1" applyBorder="1" applyAlignment="1">
      <alignment horizontal="center" vertical="top"/>
    </xf>
    <xf numFmtId="43" fontId="2" fillId="4" borderId="11" xfId="0" applyNumberFormat="1" applyFont="1" applyFill="1" applyBorder="1" applyAlignment="1">
      <alignment horizontal="right" vertical="top"/>
    </xf>
    <xf numFmtId="43" fontId="2" fillId="4" borderId="11" xfId="0" applyNumberFormat="1" applyFont="1" applyFill="1" applyBorder="1" applyAlignment="1">
      <alignment horizontal="center" vertical="top"/>
    </xf>
    <xf numFmtId="43" fontId="1" fillId="6" borderId="11" xfId="0" applyNumberFormat="1" applyFont="1" applyFill="1" applyBorder="1" applyAlignment="1">
      <alignment horizontal="right" vertical="top"/>
    </xf>
    <xf numFmtId="43" fontId="1" fillId="6" borderId="11" xfId="0" applyNumberFormat="1" applyFont="1" applyFill="1" applyBorder="1" applyAlignment="1">
      <alignment horizontal="center" vertical="top"/>
    </xf>
    <xf numFmtId="43" fontId="1" fillId="7" borderId="11" xfId="0" applyNumberFormat="1" applyFont="1" applyFill="1" applyBorder="1" applyAlignment="1">
      <alignment horizontal="right" vertical="top"/>
    </xf>
    <xf numFmtId="43" fontId="1" fillId="7" borderId="11" xfId="0" applyNumberFormat="1" applyFont="1" applyFill="1" applyBorder="1" applyAlignment="1">
      <alignment horizontal="center" vertical="top"/>
    </xf>
    <xf numFmtId="43" fontId="18" fillId="0" borderId="11" xfId="0" applyNumberFormat="1" applyFont="1" applyFill="1" applyBorder="1" applyAlignment="1">
      <alignment horizontal="right" vertical="top" wrapText="1"/>
    </xf>
    <xf numFmtId="43" fontId="18" fillId="0" borderId="11" xfId="0" applyNumberFormat="1" applyFont="1" applyFill="1" applyBorder="1" applyAlignment="1">
      <alignment horizontal="center" vertical="top" wrapText="1"/>
    </xf>
    <xf numFmtId="43" fontId="2" fillId="6" borderId="11" xfId="0" applyNumberFormat="1" applyFont="1" applyFill="1" applyBorder="1" applyAlignment="1">
      <alignment horizontal="right" vertical="top"/>
    </xf>
    <xf numFmtId="43" fontId="2" fillId="6" borderId="11" xfId="0" applyNumberFormat="1" applyFont="1" applyFill="1" applyBorder="1" applyAlignment="1">
      <alignment horizontal="center" vertical="top"/>
    </xf>
    <xf numFmtId="43" fontId="18" fillId="0" borderId="11" xfId="0" applyNumberFormat="1" applyFont="1" applyFill="1" applyBorder="1" applyAlignment="1">
      <alignment horizontal="right" vertical="top"/>
    </xf>
    <xf numFmtId="43" fontId="18" fillId="0" borderId="11" xfId="0" applyNumberFormat="1" applyFont="1" applyFill="1" applyBorder="1" applyAlignment="1">
      <alignment horizontal="center" vertical="top"/>
    </xf>
    <xf numFmtId="43" fontId="2" fillId="0" borderId="19" xfId="0" applyNumberFormat="1" applyFont="1" applyFill="1" applyBorder="1" applyAlignment="1">
      <alignment horizontal="center" vertical="top"/>
    </xf>
    <xf numFmtId="43" fontId="2" fillId="0" borderId="13" xfId="0" applyNumberFormat="1" applyFont="1" applyFill="1" applyBorder="1" applyAlignment="1">
      <alignment horizontal="right" vertical="top"/>
    </xf>
    <xf numFmtId="43" fontId="2" fillId="0" borderId="10" xfId="0" applyNumberFormat="1" applyFont="1" applyFill="1" applyBorder="1" applyAlignment="1">
      <alignment horizontal="center" vertical="top" wrapText="1"/>
    </xf>
    <xf numFmtId="43" fontId="13" fillId="0" borderId="11" xfId="0" applyNumberFormat="1" applyFont="1" applyFill="1" applyBorder="1" applyAlignment="1">
      <alignment horizontal="right" vertical="top"/>
    </xf>
    <xf numFmtId="43" fontId="2" fillId="0" borderId="35" xfId="0" applyNumberFormat="1" applyFont="1" applyFill="1" applyBorder="1" applyAlignment="1">
      <alignment horizontal="right" vertical="top" wrapText="1"/>
    </xf>
    <xf numFmtId="43" fontId="2" fillId="0" borderId="35" xfId="0" applyNumberFormat="1" applyFont="1" applyFill="1" applyBorder="1" applyAlignment="1">
      <alignment horizontal="center" vertical="top" wrapText="1"/>
    </xf>
    <xf numFmtId="43" fontId="2" fillId="0" borderId="15" xfId="0" applyNumberFormat="1" applyFont="1" applyFill="1" applyBorder="1" applyAlignment="1">
      <alignment horizontal="right" vertical="top"/>
    </xf>
    <xf numFmtId="43" fontId="2" fillId="0" borderId="15" xfId="0" applyNumberFormat="1" applyFont="1" applyFill="1" applyBorder="1" applyAlignment="1">
      <alignment horizontal="center" vertical="top"/>
    </xf>
    <xf numFmtId="43" fontId="2" fillId="0" borderId="0" xfId="0" applyNumberFormat="1" applyFont="1" applyFill="1" applyBorder="1" applyAlignment="1">
      <alignment horizontal="right" vertical="top"/>
    </xf>
    <xf numFmtId="43" fontId="2" fillId="0" borderId="0" xfId="0" applyNumberFormat="1" applyFont="1" applyFill="1" applyBorder="1" applyAlignment="1">
      <alignment horizontal="center" vertical="top"/>
    </xf>
    <xf numFmtId="43" fontId="13" fillId="0" borderId="0" xfId="0" applyNumberFormat="1" applyFont="1" applyFill="1" applyBorder="1" applyAlignment="1">
      <alignment horizontal="right" vertical="top" wrapText="1"/>
    </xf>
    <xf numFmtId="43" fontId="13" fillId="0" borderId="0" xfId="0" applyNumberFormat="1" applyFont="1" applyFill="1" applyBorder="1" applyAlignment="1">
      <alignment horizontal="center" vertical="top" wrapText="1"/>
    </xf>
    <xf numFmtId="43" fontId="13" fillId="0" borderId="15" xfId="0" applyNumberFormat="1" applyFont="1" applyFill="1" applyBorder="1" applyAlignment="1">
      <alignment horizontal="right" vertical="top"/>
    </xf>
    <xf numFmtId="43" fontId="13" fillId="0" borderId="0" xfId="0" applyNumberFormat="1" applyFont="1" applyFill="1" applyBorder="1" applyAlignment="1">
      <alignment horizontal="right" vertical="top"/>
    </xf>
    <xf numFmtId="43" fontId="13" fillId="0" borderId="0" xfId="0" applyNumberFormat="1" applyFont="1" applyFill="1" applyBorder="1" applyAlignment="1">
      <alignment horizontal="center" vertical="top"/>
    </xf>
    <xf numFmtId="43" fontId="18" fillId="0" borderId="0" xfId="0" applyNumberFormat="1" applyFont="1" applyFill="1" applyBorder="1" applyAlignment="1">
      <alignment horizontal="right" vertical="top" wrapText="1"/>
    </xf>
    <xf numFmtId="43" fontId="18" fillId="0" borderId="0" xfId="0" applyNumberFormat="1" applyFont="1" applyFill="1" applyBorder="1" applyAlignment="1">
      <alignment horizontal="center" vertical="top" wrapText="1"/>
    </xf>
    <xf numFmtId="43" fontId="18" fillId="0" borderId="15" xfId="0" applyNumberFormat="1" applyFont="1" applyFill="1" applyBorder="1" applyAlignment="1">
      <alignment horizontal="right" vertical="top"/>
    </xf>
    <xf numFmtId="43" fontId="18" fillId="0" borderId="15" xfId="0" applyNumberFormat="1" applyFont="1" applyFill="1" applyBorder="1" applyAlignment="1">
      <alignment horizontal="center" vertical="top"/>
    </xf>
    <xf numFmtId="43" fontId="18" fillId="0" borderId="0" xfId="0" applyNumberFormat="1" applyFont="1" applyFill="1" applyBorder="1" applyAlignment="1">
      <alignment horizontal="right" vertical="top"/>
    </xf>
    <xf numFmtId="43" fontId="18" fillId="0" borderId="0" xfId="0" applyNumberFormat="1" applyFont="1" applyFill="1" applyBorder="1" applyAlignment="1">
      <alignment horizontal="center" vertical="top"/>
    </xf>
    <xf numFmtId="0" fontId="14" fillId="0" borderId="6" xfId="0" applyFont="1" applyFill="1" applyBorder="1" applyAlignment="1">
      <alignment vertical="top" wrapText="1"/>
    </xf>
    <xf numFmtId="0" fontId="13" fillId="0" borderId="6" xfId="0" applyFont="1" applyFill="1" applyBorder="1" applyAlignment="1">
      <alignment vertical="top" wrapText="1"/>
    </xf>
    <xf numFmtId="0" fontId="13" fillId="0" borderId="6" xfId="0" applyFont="1" applyFill="1" applyBorder="1" applyAlignment="1">
      <alignment horizontal="center" vertical="top" wrapText="1"/>
    </xf>
    <xf numFmtId="43" fontId="18" fillId="0" borderId="6" xfId="0" applyNumberFormat="1" applyFont="1" applyFill="1" applyBorder="1" applyAlignment="1">
      <alignment horizontal="right" vertical="top" wrapText="1"/>
    </xf>
    <xf numFmtId="43" fontId="18" fillId="0" borderId="6" xfId="0" applyNumberFormat="1" applyFont="1" applyFill="1" applyBorder="1" applyAlignment="1">
      <alignment horizontal="center" vertical="top" wrapText="1"/>
    </xf>
    <xf numFmtId="43" fontId="13" fillId="0" borderId="6" xfId="0" applyNumberFormat="1" applyFont="1" applyFill="1" applyBorder="1" applyAlignment="1">
      <alignment horizontal="right" vertical="top" wrapText="1"/>
    </xf>
    <xf numFmtId="43" fontId="13" fillId="0" borderId="6" xfId="1" applyNumberFormat="1" applyFont="1" applyFill="1" applyBorder="1" applyAlignment="1">
      <alignment vertical="top" wrapText="1"/>
    </xf>
    <xf numFmtId="43" fontId="33" fillId="5" borderId="1" xfId="0" applyNumberFormat="1" applyFont="1" applyFill="1" applyBorder="1" applyAlignment="1">
      <alignment horizontal="center" vertical="top" wrapText="1"/>
    </xf>
    <xf numFmtId="43" fontId="13" fillId="0" borderId="6" xfId="0" applyNumberFormat="1" applyFont="1" applyFill="1" applyBorder="1" applyAlignment="1">
      <alignment horizontal="center" vertical="top" wrapText="1"/>
    </xf>
    <xf numFmtId="43" fontId="13" fillId="0" borderId="6" xfId="1" applyNumberFormat="1" applyFont="1" applyFill="1" applyBorder="1" applyAlignment="1">
      <alignment horizontal="right" vertical="top" wrapText="1"/>
    </xf>
    <xf numFmtId="0" fontId="1" fillId="0" borderId="6" xfId="0" applyFont="1" applyFill="1" applyBorder="1" applyAlignment="1">
      <alignment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43" fontId="2" fillId="0" borderId="6" xfId="0" applyNumberFormat="1" applyFont="1" applyFill="1" applyBorder="1" applyAlignment="1">
      <alignment horizontal="right" vertical="top" wrapText="1"/>
    </xf>
    <xf numFmtId="43" fontId="2" fillId="0" borderId="6" xfId="0" applyNumberFormat="1" applyFont="1" applyFill="1" applyBorder="1" applyAlignment="1">
      <alignment horizontal="center" vertical="top" wrapText="1"/>
    </xf>
    <xf numFmtId="43" fontId="2" fillId="0" borderId="6" xfId="1" applyNumberFormat="1" applyFont="1" applyFill="1" applyBorder="1" applyAlignment="1">
      <alignment horizontal="right" vertical="top" wrapText="1"/>
    </xf>
    <xf numFmtId="43" fontId="2" fillId="0" borderId="6" xfId="1" applyNumberFormat="1" applyFont="1" applyFill="1" applyBorder="1" applyAlignment="1">
      <alignment vertical="top" wrapText="1"/>
    </xf>
    <xf numFmtId="43" fontId="33" fillId="5" borderId="36" xfId="0" applyNumberFormat="1" applyFont="1" applyFill="1" applyBorder="1" applyAlignment="1">
      <alignment horizontal="center" vertical="top" wrapText="1"/>
    </xf>
    <xf numFmtId="0" fontId="14" fillId="0" borderId="37" xfId="0" applyFont="1" applyFill="1" applyBorder="1" applyAlignment="1">
      <alignment horizontal="left" vertical="top"/>
    </xf>
    <xf numFmtId="0" fontId="14" fillId="0" borderId="19" xfId="0" applyFont="1" applyFill="1" applyBorder="1" applyAlignment="1">
      <alignment horizontal="left" vertical="top"/>
    </xf>
    <xf numFmtId="0" fontId="13" fillId="0" borderId="30" xfId="0" applyFont="1" applyFill="1" applyBorder="1" applyAlignment="1">
      <alignment horizontal="left" vertical="top"/>
    </xf>
    <xf numFmtId="0" fontId="13" fillId="0" borderId="31" xfId="0" applyFont="1" applyFill="1" applyBorder="1" applyAlignment="1">
      <alignment horizontal="left" vertical="top"/>
    </xf>
    <xf numFmtId="0" fontId="16" fillId="0" borderId="31" xfId="0" applyFont="1" applyFill="1" applyBorder="1" applyAlignment="1">
      <alignment vertical="top"/>
    </xf>
    <xf numFmtId="0" fontId="1" fillId="0" borderId="37" xfId="0" applyFont="1" applyFill="1" applyBorder="1" applyAlignment="1">
      <alignment horizontal="left" vertical="top"/>
    </xf>
    <xf numFmtId="0" fontId="1" fillId="0" borderId="19" xfId="0" applyFont="1" applyFill="1" applyBorder="1" applyAlignment="1">
      <alignment horizontal="left" vertical="top"/>
    </xf>
    <xf numFmtId="43" fontId="2" fillId="0" borderId="19" xfId="0" applyNumberFormat="1" applyFont="1" applyFill="1" applyBorder="1" applyAlignment="1">
      <alignment horizontal="right" vertical="top"/>
    </xf>
    <xf numFmtId="0" fontId="2" fillId="0" borderId="30" xfId="0" applyFont="1" applyFill="1" applyBorder="1" applyAlignment="1">
      <alignment horizontal="left" vertical="top"/>
    </xf>
    <xf numFmtId="0" fontId="2" fillId="0" borderId="31" xfId="0" applyFont="1" applyFill="1" applyBorder="1" applyAlignment="1">
      <alignment horizontal="left" vertical="top"/>
    </xf>
    <xf numFmtId="0" fontId="2" fillId="0" borderId="31" xfId="0" applyFont="1" applyFill="1" applyBorder="1" applyAlignment="1">
      <alignment vertical="top"/>
    </xf>
    <xf numFmtId="43" fontId="2" fillId="0" borderId="31" xfId="0" applyNumberFormat="1" applyFont="1" applyFill="1" applyBorder="1" applyAlignment="1">
      <alignment horizontal="right" vertical="top"/>
    </xf>
    <xf numFmtId="43" fontId="2" fillId="0" borderId="31" xfId="0" applyNumberFormat="1" applyFont="1" applyFill="1" applyBorder="1" applyAlignment="1">
      <alignment horizontal="center" vertical="top"/>
    </xf>
    <xf numFmtId="43" fontId="2" fillId="0" borderId="13" xfId="0" applyNumberFormat="1" applyFont="1" applyFill="1" applyBorder="1" applyAlignment="1">
      <alignment horizontal="right" vertical="top" wrapText="1"/>
    </xf>
    <xf numFmtId="43" fontId="2" fillId="6" borderId="13" xfId="0" applyNumberFormat="1" applyFont="1" applyFill="1" applyBorder="1" applyAlignment="1">
      <alignment horizontal="right" vertical="top" wrapText="1"/>
    </xf>
    <xf numFmtId="0" fontId="1" fillId="0" borderId="13" xfId="0" applyFont="1" applyFill="1" applyBorder="1" applyAlignment="1">
      <alignment horizontal="left" vertical="top" wrapText="1"/>
    </xf>
    <xf numFmtId="0" fontId="15" fillId="0" borderId="13" xfId="0" applyFont="1" applyFill="1" applyBorder="1" applyAlignment="1">
      <alignment vertical="top"/>
    </xf>
    <xf numFmtId="0" fontId="15" fillId="7" borderId="39" xfId="0" applyFont="1" applyFill="1" applyBorder="1" applyAlignment="1">
      <alignment vertical="top"/>
    </xf>
    <xf numFmtId="0" fontId="1" fillId="7" borderId="10" xfId="0" applyFont="1" applyFill="1" applyBorder="1" applyAlignment="1">
      <alignment vertical="top" wrapText="1"/>
    </xf>
    <xf numFmtId="0" fontId="18" fillId="0" borderId="31" xfId="0" applyFont="1" applyFill="1" applyBorder="1" applyAlignment="1">
      <alignment vertical="top"/>
    </xf>
    <xf numFmtId="0" fontId="2" fillId="7" borderId="10" xfId="0" applyFont="1" applyFill="1" applyBorder="1" applyAlignment="1">
      <alignment vertical="top" wrapText="1"/>
    </xf>
    <xf numFmtId="0" fontId="14" fillId="0" borderId="34" xfId="0" applyFont="1" applyFill="1" applyBorder="1" applyAlignment="1">
      <alignment horizontal="left" vertical="top"/>
    </xf>
    <xf numFmtId="0" fontId="14" fillId="0" borderId="35" xfId="0" applyFont="1" applyFill="1" applyBorder="1" applyAlignment="1">
      <alignment horizontal="left" vertical="top"/>
    </xf>
    <xf numFmtId="0" fontId="1" fillId="7" borderId="39" xfId="0" applyFont="1" applyFill="1" applyBorder="1" applyAlignment="1">
      <alignment vertical="top"/>
    </xf>
    <xf numFmtId="0" fontId="1" fillId="0" borderId="34" xfId="0" applyFont="1" applyFill="1" applyBorder="1" applyAlignment="1">
      <alignment horizontal="left" vertical="top"/>
    </xf>
    <xf numFmtId="0" fontId="1" fillId="0" borderId="35" xfId="0" applyFont="1" applyFill="1" applyBorder="1" applyAlignment="1">
      <alignment horizontal="left" vertical="top"/>
    </xf>
    <xf numFmtId="43" fontId="1" fillId="0" borderId="3" xfId="1" applyNumberFormat="1" applyFont="1" applyFill="1" applyBorder="1" applyAlignment="1">
      <alignment horizontal="center" vertical="top" wrapText="1"/>
    </xf>
    <xf numFmtId="0" fontId="32" fillId="0" borderId="1" xfId="0" applyFont="1" applyFill="1" applyBorder="1" applyAlignment="1">
      <alignment vertical="top" wrapText="1"/>
    </xf>
    <xf numFmtId="0" fontId="34" fillId="0" borderId="0" xfId="0" applyFont="1" applyFill="1" applyBorder="1" applyAlignment="1">
      <alignment horizontal="left" vertical="top"/>
    </xf>
    <xf numFmtId="0" fontId="1" fillId="0" borderId="13" xfId="0" applyFont="1" applyFill="1" applyBorder="1" applyAlignment="1">
      <alignment horizontal="left" vertical="top" wrapText="1"/>
    </xf>
    <xf numFmtId="0" fontId="13" fillId="0" borderId="13" xfId="0" applyFont="1" applyFill="1" applyBorder="1" applyAlignment="1">
      <alignment vertical="top"/>
    </xf>
    <xf numFmtId="43" fontId="1" fillId="0" borderId="53" xfId="1" applyNumberFormat="1" applyFont="1" applyFill="1" applyBorder="1" applyAlignment="1">
      <alignment horizontal="left" vertical="top" wrapText="1"/>
    </xf>
    <xf numFmtId="0" fontId="2" fillId="0" borderId="12" xfId="0" applyFont="1" applyFill="1" applyBorder="1" applyAlignment="1">
      <alignment horizontal="justify" vertical="top" wrapText="1"/>
    </xf>
    <xf numFmtId="0" fontId="1" fillId="0" borderId="13" xfId="0" applyFont="1" applyFill="1" applyBorder="1" applyAlignment="1">
      <alignment horizontal="left" vertical="top" wrapText="1"/>
    </xf>
    <xf numFmtId="0" fontId="1" fillId="0" borderId="13" xfId="0" applyFont="1" applyFill="1" applyBorder="1" applyAlignment="1">
      <alignment horizontal="left" vertical="top" wrapText="1"/>
    </xf>
    <xf numFmtId="43" fontId="13" fillId="0" borderId="6" xfId="0" applyNumberFormat="1" applyFont="1" applyFill="1" applyBorder="1" applyAlignment="1">
      <alignment horizontal="center" vertical="top"/>
    </xf>
    <xf numFmtId="43" fontId="13" fillId="0" borderId="1" xfId="0" applyNumberFormat="1" applyFont="1" applyFill="1" applyBorder="1" applyAlignment="1">
      <alignment horizontal="center" vertical="top"/>
    </xf>
    <xf numFmtId="43" fontId="1" fillId="6" borderId="51" xfId="1" applyNumberFormat="1" applyFont="1" applyFill="1" applyBorder="1" applyAlignment="1">
      <alignment vertical="top" wrapText="1"/>
    </xf>
    <xf numFmtId="0" fontId="13" fillId="0" borderId="3" xfId="0" applyFont="1" applyFill="1" applyBorder="1" applyAlignment="1">
      <alignment horizontal="left" vertical="top"/>
    </xf>
    <xf numFmtId="43" fontId="1" fillId="4" borderId="51" xfId="1" applyNumberFormat="1" applyFont="1" applyFill="1" applyBorder="1" applyAlignment="1">
      <alignment vertical="top" wrapText="1"/>
    </xf>
    <xf numFmtId="43" fontId="1" fillId="7" borderId="51" xfId="1" applyNumberFormat="1" applyFont="1" applyFill="1" applyBorder="1" applyAlignment="1">
      <alignment vertical="top" wrapText="1"/>
    </xf>
    <xf numFmtId="43" fontId="1" fillId="4" borderId="51" xfId="2" applyNumberFormat="1" applyFont="1" applyFill="1" applyBorder="1" applyAlignment="1">
      <alignment vertical="top" wrapText="1"/>
    </xf>
    <xf numFmtId="43" fontId="14" fillId="7" borderId="51" xfId="0" applyNumberFormat="1" applyFont="1" applyFill="1" applyBorder="1" applyAlignment="1">
      <alignment vertical="top"/>
    </xf>
    <xf numFmtId="43" fontId="1" fillId="3" borderId="51" xfId="1" applyNumberFormat="1" applyFont="1" applyFill="1" applyBorder="1" applyAlignment="1">
      <alignment vertical="top" wrapText="1"/>
    </xf>
    <xf numFmtId="43" fontId="1" fillId="7" borderId="58" xfId="1" applyNumberFormat="1" applyFont="1" applyFill="1" applyBorder="1" applyAlignment="1">
      <alignment vertical="top" wrapText="1"/>
    </xf>
    <xf numFmtId="0" fontId="13" fillId="0" borderId="59" xfId="0" applyFont="1" applyFill="1" applyBorder="1" applyAlignment="1">
      <alignment horizontal="left" vertical="top"/>
    </xf>
    <xf numFmtId="43" fontId="1" fillId="4" borderId="53" xfId="1" applyNumberFormat="1" applyFont="1" applyFill="1" applyBorder="1" applyAlignment="1">
      <alignment vertical="top" wrapText="1"/>
    </xf>
    <xf numFmtId="0" fontId="13" fillId="0" borderId="56" xfId="0" applyFont="1" applyFill="1" applyBorder="1" applyAlignment="1">
      <alignment horizontal="left" vertical="top"/>
    </xf>
    <xf numFmtId="43" fontId="1" fillId="6" borderId="53" xfId="1" applyNumberFormat="1" applyFont="1" applyFill="1" applyBorder="1" applyAlignment="1">
      <alignment vertical="top" wrapText="1"/>
    </xf>
    <xf numFmtId="43" fontId="13" fillId="0" borderId="53" xfId="0" applyNumberFormat="1" applyFont="1" applyFill="1" applyBorder="1" applyAlignment="1">
      <alignment horizontal="center" vertical="top"/>
    </xf>
    <xf numFmtId="2" fontId="13" fillId="0" borderId="56" xfId="0" applyNumberFormat="1" applyFont="1" applyFill="1" applyBorder="1" applyAlignment="1">
      <alignment horizontal="center" vertical="top"/>
    </xf>
    <xf numFmtId="2" fontId="2" fillId="0" borderId="56" xfId="0" applyNumberFormat="1" applyFont="1" applyFill="1" applyBorder="1" applyAlignment="1">
      <alignment horizontal="center" vertical="top"/>
    </xf>
    <xf numFmtId="43" fontId="1" fillId="7" borderId="53" xfId="1" applyNumberFormat="1" applyFont="1" applyFill="1" applyBorder="1" applyAlignment="1">
      <alignment vertical="top" wrapText="1"/>
    </xf>
    <xf numFmtId="43" fontId="1" fillId="4" borderId="53" xfId="2" applyNumberFormat="1" applyFont="1" applyFill="1" applyBorder="1" applyAlignment="1">
      <alignment vertical="top" wrapText="1"/>
    </xf>
    <xf numFmtId="43" fontId="13" fillId="0" borderId="53" xfId="0" applyNumberFormat="1" applyFont="1" applyFill="1" applyBorder="1" applyAlignment="1">
      <alignment horizontal="left" vertical="top"/>
    </xf>
    <xf numFmtId="0" fontId="16" fillId="0" borderId="56" xfId="0" applyFont="1" applyFill="1" applyBorder="1" applyAlignment="1">
      <alignment horizontal="left" vertical="top"/>
    </xf>
    <xf numFmtId="43" fontId="16" fillId="0" borderId="53" xfId="0" applyNumberFormat="1" applyFont="1" applyFill="1" applyBorder="1" applyAlignment="1">
      <alignment horizontal="left" vertical="top"/>
    </xf>
    <xf numFmtId="43" fontId="14" fillId="7" borderId="53" xfId="0" applyNumberFormat="1" applyFont="1" applyFill="1" applyBorder="1" applyAlignment="1">
      <alignment vertical="top"/>
    </xf>
    <xf numFmtId="43" fontId="1" fillId="3" borderId="53" xfId="1" applyNumberFormat="1" applyFont="1" applyFill="1" applyBorder="1" applyAlignment="1">
      <alignment vertical="top" wrapText="1"/>
    </xf>
    <xf numFmtId="43" fontId="13" fillId="0" borderId="60" xfId="0" applyNumberFormat="1" applyFont="1" applyFill="1" applyBorder="1" applyAlignment="1">
      <alignment horizontal="left" vertical="top"/>
    </xf>
    <xf numFmtId="0" fontId="13" fillId="0" borderId="61" xfId="0" applyFont="1" applyFill="1" applyBorder="1" applyAlignment="1">
      <alignment horizontal="left" vertical="top"/>
    </xf>
    <xf numFmtId="43" fontId="1" fillId="0" borderId="53" xfId="1" applyNumberFormat="1" applyFont="1" applyFill="1" applyBorder="1" applyAlignment="1">
      <alignment vertical="top" wrapText="1"/>
    </xf>
    <xf numFmtId="43" fontId="1" fillId="0" borderId="53" xfId="2" applyNumberFormat="1" applyFont="1" applyFill="1" applyBorder="1" applyAlignment="1">
      <alignment vertical="top" wrapText="1"/>
    </xf>
    <xf numFmtId="43" fontId="14" fillId="0" borderId="53" xfId="0" applyNumberFormat="1" applyFont="1" applyFill="1" applyBorder="1" applyAlignment="1">
      <alignment vertical="top"/>
    </xf>
    <xf numFmtId="43" fontId="13" fillId="0" borderId="63" xfId="0" applyNumberFormat="1" applyFont="1" applyFill="1" applyBorder="1" applyAlignment="1">
      <alignment horizontal="center" vertical="top"/>
    </xf>
    <xf numFmtId="43" fontId="13" fillId="0" borderId="58" xfId="0" applyNumberFormat="1" applyFont="1" applyFill="1" applyBorder="1" applyAlignment="1">
      <alignment horizontal="left" vertical="top"/>
    </xf>
    <xf numFmtId="43" fontId="13" fillId="0" borderId="60" xfId="0" applyNumberFormat="1" applyFont="1" applyFill="1" applyBorder="1" applyAlignment="1">
      <alignment horizontal="center" vertical="top"/>
    </xf>
    <xf numFmtId="43" fontId="13" fillId="6" borderId="53" xfId="0" applyNumberFormat="1" applyFont="1" applyFill="1" applyBorder="1" applyAlignment="1">
      <alignment horizontal="left" vertical="top"/>
    </xf>
    <xf numFmtId="43" fontId="13" fillId="4" borderId="53" xfId="0" applyNumberFormat="1" applyFont="1" applyFill="1" applyBorder="1" applyAlignment="1">
      <alignment horizontal="center" vertical="top"/>
    </xf>
    <xf numFmtId="43" fontId="1" fillId="6" borderId="51" xfId="1" applyNumberFormat="1" applyFont="1" applyFill="1" applyBorder="1" applyAlignment="1">
      <alignment horizontal="left" vertical="top" wrapText="1"/>
    </xf>
    <xf numFmtId="43" fontId="1" fillId="4" borderId="51" xfId="2" applyNumberFormat="1" applyFont="1" applyFill="1" applyBorder="1" applyAlignment="1">
      <alignment horizontal="left" vertical="top" wrapText="1"/>
    </xf>
    <xf numFmtId="43" fontId="2" fillId="6" borderId="51" xfId="1" applyNumberFormat="1" applyFont="1" applyFill="1" applyBorder="1" applyAlignment="1">
      <alignment horizontal="left" vertical="top" wrapText="1"/>
    </xf>
    <xf numFmtId="43" fontId="14" fillId="7" borderId="51" xfId="0" applyNumberFormat="1" applyFont="1" applyFill="1" applyBorder="1" applyAlignment="1">
      <alignment horizontal="left" vertical="top"/>
    </xf>
    <xf numFmtId="0" fontId="13" fillId="0" borderId="1" xfId="0" applyFont="1" applyFill="1" applyBorder="1" applyAlignment="1">
      <alignment horizontal="left" vertical="top"/>
    </xf>
    <xf numFmtId="0" fontId="13" fillId="0" borderId="58" xfId="0" applyFont="1" applyFill="1" applyBorder="1" applyAlignment="1">
      <alignment horizontal="left" vertical="top"/>
    </xf>
    <xf numFmtId="0" fontId="13" fillId="0" borderId="53" xfId="0" applyFont="1" applyFill="1" applyBorder="1" applyAlignment="1">
      <alignment horizontal="left" vertical="top"/>
    </xf>
    <xf numFmtId="2" fontId="13" fillId="0" borderId="53" xfId="0" applyNumberFormat="1" applyFont="1" applyFill="1" applyBorder="1" applyAlignment="1">
      <alignment horizontal="center" vertical="top"/>
    </xf>
    <xf numFmtId="2" fontId="2" fillId="0" borderId="53" xfId="0" applyNumberFormat="1" applyFont="1" applyFill="1" applyBorder="1" applyAlignment="1">
      <alignment horizontal="center" vertical="top"/>
    </xf>
    <xf numFmtId="0" fontId="16" fillId="0" borderId="53" xfId="0" applyFont="1" applyFill="1" applyBorder="1" applyAlignment="1">
      <alignment horizontal="left" vertical="top"/>
    </xf>
    <xf numFmtId="0" fontId="13" fillId="6" borderId="53" xfId="0" applyFont="1" applyFill="1" applyBorder="1" applyAlignment="1">
      <alignment horizontal="left" vertical="top"/>
    </xf>
    <xf numFmtId="0" fontId="13" fillId="0" borderId="63" xfId="0" applyFont="1" applyFill="1" applyBorder="1" applyAlignment="1">
      <alignment horizontal="left" vertical="top"/>
    </xf>
    <xf numFmtId="0" fontId="13" fillId="0" borderId="60" xfId="0" applyFont="1" applyFill="1" applyBorder="1" applyAlignment="1">
      <alignment horizontal="left" vertical="top"/>
    </xf>
    <xf numFmtId="0" fontId="13" fillId="3" borderId="53" xfId="0" applyFont="1" applyFill="1" applyBorder="1" applyAlignment="1">
      <alignment horizontal="left" vertical="top"/>
    </xf>
    <xf numFmtId="43" fontId="1" fillId="3" borderId="51" xfId="1" applyNumberFormat="1" applyFont="1" applyFill="1" applyBorder="1" applyAlignment="1">
      <alignment horizontal="center" vertical="top" wrapText="1"/>
    </xf>
    <xf numFmtId="43" fontId="1" fillId="7" borderId="64" xfId="1" applyNumberFormat="1" applyFont="1" applyFill="1" applyBorder="1" applyAlignment="1">
      <alignment horizontal="left" vertical="top" wrapText="1"/>
    </xf>
    <xf numFmtId="43" fontId="1" fillId="6" borderId="65" xfId="1" applyNumberFormat="1" applyFont="1" applyFill="1" applyBorder="1" applyAlignment="1">
      <alignment horizontal="left" vertical="top" wrapText="1"/>
    </xf>
    <xf numFmtId="43" fontId="13" fillId="0" borderId="9" xfId="0" applyNumberFormat="1" applyFont="1" applyFill="1" applyBorder="1" applyAlignment="1">
      <alignment horizontal="center" vertical="top"/>
    </xf>
    <xf numFmtId="43" fontId="1" fillId="0" borderId="9" xfId="1" applyNumberFormat="1" applyFont="1" applyFill="1" applyBorder="1" applyAlignment="1">
      <alignment vertical="top" wrapText="1"/>
    </xf>
    <xf numFmtId="43" fontId="1" fillId="0" borderId="9" xfId="1" applyNumberFormat="1" applyFont="1" applyFill="1" applyBorder="1" applyAlignment="1">
      <alignment horizontal="left" vertical="top" wrapText="1"/>
    </xf>
    <xf numFmtId="43" fontId="13" fillId="0" borderId="9" xfId="0" applyNumberFormat="1" applyFont="1" applyFill="1" applyBorder="1" applyAlignment="1">
      <alignment horizontal="left" vertical="top"/>
    </xf>
    <xf numFmtId="43" fontId="16" fillId="0" borderId="9" xfId="0" applyNumberFormat="1" applyFont="1" applyFill="1" applyBorder="1" applyAlignment="1">
      <alignment horizontal="left" vertical="top"/>
    </xf>
    <xf numFmtId="43" fontId="1" fillId="0" borderId="9" xfId="2" applyNumberFormat="1" applyFont="1" applyFill="1" applyBorder="1" applyAlignment="1">
      <alignment horizontal="left" vertical="top" wrapText="1"/>
    </xf>
    <xf numFmtId="43" fontId="14" fillId="0" borderId="9" xfId="0" applyNumberFormat="1" applyFont="1" applyFill="1" applyBorder="1" applyAlignment="1">
      <alignment horizontal="left" vertical="top"/>
    </xf>
    <xf numFmtId="43" fontId="13" fillId="0" borderId="54" xfId="0" applyNumberFormat="1" applyFont="1" applyFill="1" applyBorder="1" applyAlignment="1">
      <alignment horizontal="left" vertical="top"/>
    </xf>
    <xf numFmtId="43" fontId="13" fillId="0" borderId="62" xfId="0" applyNumberFormat="1" applyFont="1" applyFill="1" applyBorder="1" applyAlignment="1">
      <alignment horizontal="left" vertical="top"/>
    </xf>
    <xf numFmtId="43" fontId="13" fillId="0" borderId="57" xfId="0" applyNumberFormat="1" applyFont="1" applyFill="1" applyBorder="1" applyAlignment="1">
      <alignment horizontal="left" vertical="top"/>
    </xf>
    <xf numFmtId="0" fontId="13" fillId="0" borderId="67" xfId="0" applyFont="1" applyFill="1" applyBorder="1" applyAlignment="1">
      <alignment horizontal="left" vertical="top"/>
    </xf>
    <xf numFmtId="43" fontId="1" fillId="7" borderId="67" xfId="1" applyNumberFormat="1" applyFont="1" applyFill="1" applyBorder="1" applyAlignment="1">
      <alignment horizontal="left" vertical="top" wrapText="1"/>
    </xf>
    <xf numFmtId="43" fontId="1" fillId="4" borderId="53" xfId="1" applyNumberFormat="1" applyFont="1" applyFill="1" applyBorder="1" applyAlignment="1">
      <alignment horizontal="left" vertical="top" wrapText="1"/>
    </xf>
    <xf numFmtId="43" fontId="1" fillId="6" borderId="53" xfId="1" applyNumberFormat="1" applyFont="1" applyFill="1" applyBorder="1" applyAlignment="1">
      <alignment horizontal="left" vertical="top" wrapText="1"/>
    </xf>
    <xf numFmtId="43" fontId="1" fillId="7" borderId="53" xfId="1" applyNumberFormat="1" applyFont="1" applyFill="1" applyBorder="1" applyAlignment="1">
      <alignment horizontal="left" vertical="top" wrapText="1"/>
    </xf>
    <xf numFmtId="43" fontId="1" fillId="4" borderId="53" xfId="2" applyNumberFormat="1" applyFont="1" applyFill="1" applyBorder="1" applyAlignment="1">
      <alignment horizontal="left" vertical="top" wrapText="1"/>
    </xf>
    <xf numFmtId="43" fontId="1" fillId="0" borderId="53" xfId="2" applyNumberFormat="1" applyFont="1" applyFill="1" applyBorder="1" applyAlignment="1">
      <alignment horizontal="left" vertical="top" wrapText="1"/>
    </xf>
    <xf numFmtId="43" fontId="1" fillId="7" borderId="53" xfId="0" applyNumberFormat="1" applyFont="1" applyFill="1" applyBorder="1" applyAlignment="1">
      <alignment horizontal="left" vertical="top"/>
    </xf>
    <xf numFmtId="43" fontId="14" fillId="0" borderId="53" xfId="0" applyNumberFormat="1" applyFont="1" applyFill="1" applyBorder="1" applyAlignment="1">
      <alignment horizontal="left" vertical="top"/>
    </xf>
    <xf numFmtId="43" fontId="13" fillId="0" borderId="63" xfId="0" applyNumberFormat="1" applyFont="1" applyFill="1" applyBorder="1" applyAlignment="1">
      <alignment horizontal="left" vertical="top"/>
    </xf>
    <xf numFmtId="43" fontId="1" fillId="3" borderId="53" xfId="1" applyNumberFormat="1" applyFont="1" applyFill="1" applyBorder="1" applyAlignment="1">
      <alignment horizontal="center" vertical="top" wrapText="1"/>
    </xf>
    <xf numFmtId="43" fontId="1" fillId="7" borderId="66" xfId="1" applyNumberFormat="1" applyFont="1" applyFill="1" applyBorder="1" applyAlignment="1">
      <alignment horizontal="left" vertical="top" wrapText="1"/>
    </xf>
    <xf numFmtId="43" fontId="1" fillId="4" borderId="9" xfId="1" applyNumberFormat="1" applyFont="1" applyFill="1" applyBorder="1" applyAlignment="1">
      <alignment horizontal="left" vertical="top" wrapText="1"/>
    </xf>
    <xf numFmtId="43" fontId="1" fillId="6" borderId="9" xfId="1" applyNumberFormat="1" applyFont="1" applyFill="1" applyBorder="1" applyAlignment="1">
      <alignment horizontal="left" vertical="top" wrapText="1"/>
    </xf>
    <xf numFmtId="43" fontId="1" fillId="7" borderId="9" xfId="1" applyNumberFormat="1" applyFont="1" applyFill="1" applyBorder="1" applyAlignment="1">
      <alignment horizontal="left" vertical="top" wrapText="1"/>
    </xf>
    <xf numFmtId="43" fontId="1" fillId="4" borderId="9" xfId="2" applyNumberFormat="1" applyFont="1" applyFill="1" applyBorder="1" applyAlignment="1">
      <alignment horizontal="left" vertical="top" wrapText="1"/>
    </xf>
    <xf numFmtId="43" fontId="1" fillId="7" borderId="9" xfId="0" applyNumberFormat="1" applyFont="1" applyFill="1" applyBorder="1" applyAlignment="1">
      <alignment horizontal="left" vertical="top"/>
    </xf>
    <xf numFmtId="43" fontId="1" fillId="3" borderId="9" xfId="1" applyNumberFormat="1" applyFont="1" applyFill="1" applyBorder="1" applyAlignment="1">
      <alignment horizontal="center" vertical="top" wrapText="1"/>
    </xf>
    <xf numFmtId="43" fontId="13" fillId="0" borderId="1" xfId="0" applyNumberFormat="1" applyFont="1" applyFill="1" applyBorder="1" applyAlignment="1">
      <alignment horizontal="center" vertical="top" wrapText="1"/>
    </xf>
    <xf numFmtId="43" fontId="1" fillId="0" borderId="53" xfId="0" applyNumberFormat="1" applyFont="1" applyFill="1" applyBorder="1" applyAlignment="1">
      <alignment horizontal="left" vertical="top"/>
    </xf>
    <xf numFmtId="43" fontId="14" fillId="7" borderId="53" xfId="0" applyNumberFormat="1" applyFont="1" applyFill="1" applyBorder="1" applyAlignment="1">
      <alignment horizontal="left" vertical="top"/>
    </xf>
    <xf numFmtId="43" fontId="1" fillId="0" borderId="63" xfId="1" applyNumberFormat="1" applyFont="1" applyFill="1" applyBorder="1" applyAlignment="1">
      <alignment horizontal="center" vertical="top" wrapText="1"/>
    </xf>
    <xf numFmtId="43" fontId="1" fillId="0" borderId="51" xfId="1" applyNumberFormat="1" applyFont="1" applyFill="1" applyBorder="1" applyAlignment="1">
      <alignment horizontal="left" vertical="top" wrapText="1"/>
    </xf>
    <xf numFmtId="43" fontId="2" fillId="0" borderId="51" xfId="1" applyNumberFormat="1" applyFont="1" applyFill="1" applyBorder="1" applyAlignment="1">
      <alignment horizontal="left" vertical="top" wrapText="1"/>
    </xf>
    <xf numFmtId="0" fontId="1" fillId="3" borderId="11" xfId="0" applyFont="1" applyFill="1" applyBorder="1" applyAlignment="1">
      <alignment vertical="top" wrapText="1"/>
    </xf>
    <xf numFmtId="0" fontId="2" fillId="6" borderId="13" xfId="0" applyFont="1" applyFill="1" applyBorder="1" applyAlignment="1">
      <alignment vertical="top"/>
    </xf>
    <xf numFmtId="0" fontId="2" fillId="0" borderId="13" xfId="0" applyFont="1" applyFill="1" applyBorder="1" applyAlignment="1">
      <alignment vertical="top"/>
    </xf>
    <xf numFmtId="0" fontId="1" fillId="6" borderId="13" xfId="0" applyFont="1" applyFill="1" applyBorder="1" applyAlignment="1">
      <alignment horizontal="left" vertical="top" wrapText="1"/>
    </xf>
    <xf numFmtId="0" fontId="1" fillId="7" borderId="13" xfId="0" applyFont="1" applyFill="1" applyBorder="1" applyAlignment="1">
      <alignment vertical="top"/>
    </xf>
    <xf numFmtId="0" fontId="1" fillId="4" borderId="13" xfId="0" applyFont="1" applyFill="1" applyBorder="1" applyAlignment="1">
      <alignment vertical="top"/>
    </xf>
    <xf numFmtId="0" fontId="1" fillId="0" borderId="13" xfId="0" applyFont="1" applyFill="1" applyBorder="1" applyAlignment="1">
      <alignment vertical="top" wrapText="1"/>
    </xf>
    <xf numFmtId="0" fontId="1" fillId="6" borderId="13" xfId="0" applyFont="1" applyFill="1" applyBorder="1" applyAlignment="1">
      <alignment vertical="top"/>
    </xf>
    <xf numFmtId="0" fontId="1" fillId="4" borderId="13" xfId="0" applyFont="1" applyFill="1" applyBorder="1" applyAlignment="1">
      <alignment horizontal="left" vertical="top"/>
    </xf>
    <xf numFmtId="0" fontId="1" fillId="6" borderId="13" xfId="0" applyFont="1" applyFill="1" applyBorder="1" applyAlignment="1">
      <alignment horizontal="left" vertical="top"/>
    </xf>
    <xf numFmtId="0" fontId="1" fillId="0" borderId="12" xfId="0" applyFont="1" applyFill="1" applyBorder="1" applyAlignment="1">
      <alignment horizontal="center" vertical="top"/>
    </xf>
    <xf numFmtId="0" fontId="1" fillId="7" borderId="13" xfId="0" applyFont="1" applyFill="1" applyBorder="1" applyAlignment="1">
      <alignment horizontal="left" vertical="top"/>
    </xf>
    <xf numFmtId="0" fontId="2" fillId="0" borderId="13" xfId="0" applyFont="1" applyFill="1" applyBorder="1" applyAlignment="1">
      <alignment horizontal="left" vertical="top"/>
    </xf>
    <xf numFmtId="0" fontId="2" fillId="0" borderId="24" xfId="0" applyFont="1" applyFill="1" applyBorder="1" applyAlignment="1">
      <alignment horizontal="left" vertical="top"/>
    </xf>
    <xf numFmtId="0" fontId="1" fillId="3" borderId="13" xfId="0" applyFont="1" applyFill="1" applyBorder="1" applyAlignment="1">
      <alignment vertical="top" wrapText="1"/>
    </xf>
    <xf numFmtId="0" fontId="1" fillId="0" borderId="38" xfId="0" applyFont="1" applyFill="1" applyBorder="1" applyAlignment="1">
      <alignment horizontal="left" vertical="top" wrapText="1"/>
    </xf>
    <xf numFmtId="0" fontId="1" fillId="7" borderId="30" xfId="0" applyFont="1" applyFill="1" applyBorder="1" applyAlignment="1">
      <alignment horizontal="center" vertical="top" wrapText="1"/>
    </xf>
    <xf numFmtId="0" fontId="2" fillId="4" borderId="32" xfId="0" applyFont="1" applyFill="1" applyBorder="1" applyAlignment="1">
      <alignment horizontal="center" vertical="top" wrapText="1"/>
    </xf>
    <xf numFmtId="0" fontId="2" fillId="6" borderId="32" xfId="0" applyFont="1" applyFill="1" applyBorder="1" applyAlignment="1">
      <alignment horizontal="center" vertical="top" wrapText="1"/>
    </xf>
    <xf numFmtId="0" fontId="2" fillId="0" borderId="32" xfId="0" applyFont="1" applyFill="1" applyBorder="1" applyAlignment="1">
      <alignment horizontal="center" vertical="top" wrapText="1"/>
    </xf>
    <xf numFmtId="0" fontId="1" fillId="7" borderId="32" xfId="0" applyFont="1" applyFill="1" applyBorder="1" applyAlignment="1">
      <alignment horizontal="center" vertical="top" wrapText="1"/>
    </xf>
    <xf numFmtId="0" fontId="1" fillId="6" borderId="32" xfId="0" applyFont="1" applyFill="1" applyBorder="1" applyAlignment="1">
      <alignment horizontal="center" vertical="top" wrapText="1"/>
    </xf>
    <xf numFmtId="0" fontId="2" fillId="0" borderId="32" xfId="0" applyFont="1" applyFill="1" applyBorder="1" applyAlignment="1">
      <alignment horizontal="center" vertical="top"/>
    </xf>
    <xf numFmtId="0" fontId="2" fillId="4" borderId="32" xfId="0" applyFont="1" applyFill="1" applyBorder="1" applyAlignment="1">
      <alignment horizontal="center" vertical="top"/>
    </xf>
    <xf numFmtId="0" fontId="1" fillId="6" borderId="32" xfId="0" applyFont="1" applyFill="1" applyBorder="1" applyAlignment="1">
      <alignment horizontal="center" vertical="top"/>
    </xf>
    <xf numFmtId="0" fontId="1" fillId="7" borderId="32" xfId="0" applyFont="1" applyFill="1" applyBorder="1" applyAlignment="1">
      <alignment horizontal="center" vertical="top"/>
    </xf>
    <xf numFmtId="0" fontId="13" fillId="0" borderId="32" xfId="0" applyFont="1" applyFill="1" applyBorder="1" applyAlignment="1">
      <alignment horizontal="center" vertical="top" wrapText="1"/>
    </xf>
    <xf numFmtId="0" fontId="2" fillId="6" borderId="32" xfId="0" applyFont="1" applyFill="1" applyBorder="1" applyAlignment="1">
      <alignment horizontal="center" vertical="top"/>
    </xf>
    <xf numFmtId="0" fontId="2" fillId="0" borderId="37" xfId="0" applyFont="1" applyFill="1" applyBorder="1" applyAlignment="1">
      <alignment horizontal="center" vertical="top"/>
    </xf>
    <xf numFmtId="0" fontId="2" fillId="0" borderId="30" xfId="0" applyFont="1" applyFill="1" applyBorder="1" applyAlignment="1">
      <alignment horizontal="center" vertical="top"/>
    </xf>
    <xf numFmtId="0" fontId="1" fillId="3" borderId="32" xfId="0" applyFont="1" applyFill="1" applyBorder="1" applyAlignment="1">
      <alignment vertical="top" wrapText="1"/>
    </xf>
    <xf numFmtId="0" fontId="2" fillId="0" borderId="34" xfId="0" applyFont="1" applyFill="1" applyBorder="1" applyAlignment="1">
      <alignment horizontal="center" vertical="top" wrapText="1"/>
    </xf>
    <xf numFmtId="43" fontId="2" fillId="7" borderId="24" xfId="0" applyNumberFormat="1" applyFont="1" applyFill="1" applyBorder="1" applyAlignment="1">
      <alignment horizontal="right" vertical="top" wrapText="1"/>
    </xf>
    <xf numFmtId="43" fontId="2" fillId="4" borderId="13" xfId="0" applyNumberFormat="1" applyFont="1" applyFill="1" applyBorder="1" applyAlignment="1">
      <alignment horizontal="right" vertical="top" wrapText="1"/>
    </xf>
    <xf numFmtId="43" fontId="1" fillId="7" borderId="13" xfId="0" applyNumberFormat="1" applyFont="1" applyFill="1" applyBorder="1" applyAlignment="1">
      <alignment horizontal="right" vertical="top" wrapText="1"/>
    </xf>
    <xf numFmtId="43" fontId="1" fillId="6" borderId="13" xfId="0" applyNumberFormat="1" applyFont="1" applyFill="1" applyBorder="1" applyAlignment="1">
      <alignment horizontal="right" vertical="top" wrapText="1"/>
    </xf>
    <xf numFmtId="43" fontId="2" fillId="4" borderId="13" xfId="0" applyNumberFormat="1" applyFont="1" applyFill="1" applyBorder="1" applyAlignment="1">
      <alignment horizontal="right" vertical="top"/>
    </xf>
    <xf numFmtId="43" fontId="1" fillId="6" borderId="13" xfId="0" applyNumberFormat="1" applyFont="1" applyFill="1" applyBorder="1" applyAlignment="1">
      <alignment horizontal="right" vertical="top"/>
    </xf>
    <xf numFmtId="43" fontId="1" fillId="7" borderId="13" xfId="0" applyNumberFormat="1" applyFont="1" applyFill="1" applyBorder="1" applyAlignment="1">
      <alignment horizontal="right" vertical="top"/>
    </xf>
    <xf numFmtId="43" fontId="2" fillId="6" borderId="13" xfId="0" applyNumberFormat="1" applyFont="1" applyFill="1" applyBorder="1" applyAlignment="1">
      <alignment horizontal="right" vertical="top"/>
    </xf>
    <xf numFmtId="43" fontId="2" fillId="0" borderId="20" xfId="0" applyNumberFormat="1" applyFont="1" applyFill="1" applyBorder="1" applyAlignment="1">
      <alignment horizontal="right" vertical="top" wrapText="1"/>
    </xf>
    <xf numFmtId="43" fontId="2" fillId="0" borderId="17" xfId="0" applyNumberFormat="1" applyFont="1" applyFill="1" applyBorder="1" applyAlignment="1">
      <alignment horizontal="right" vertical="top" wrapText="1"/>
    </xf>
    <xf numFmtId="43" fontId="2" fillId="0" borderId="20" xfId="0" applyNumberFormat="1" applyFont="1" applyFill="1" applyBorder="1" applyAlignment="1">
      <alignment horizontal="right" vertical="top"/>
    </xf>
    <xf numFmtId="43" fontId="2" fillId="0" borderId="24" xfId="0" applyNumberFormat="1" applyFont="1" applyFill="1" applyBorder="1" applyAlignment="1">
      <alignment horizontal="right" vertical="top"/>
    </xf>
    <xf numFmtId="43" fontId="2" fillId="0" borderId="38" xfId="0" applyNumberFormat="1" applyFont="1" applyFill="1" applyBorder="1" applyAlignment="1">
      <alignment horizontal="right" vertical="top" wrapText="1"/>
    </xf>
    <xf numFmtId="43" fontId="1" fillId="7" borderId="70" xfId="1" applyNumberFormat="1" applyFont="1" applyFill="1" applyBorder="1" applyAlignment="1">
      <alignment horizontal="left" vertical="top" wrapText="1"/>
    </xf>
    <xf numFmtId="43" fontId="1" fillId="4" borderId="51" xfId="1" applyNumberFormat="1" applyFont="1" applyFill="1" applyBorder="1" applyAlignment="1">
      <alignment horizontal="left" vertical="top" wrapText="1"/>
    </xf>
    <xf numFmtId="43" fontId="1" fillId="7" borderId="51" xfId="1" applyNumberFormat="1" applyFont="1" applyFill="1" applyBorder="1" applyAlignment="1">
      <alignment horizontal="left" vertical="top" wrapText="1"/>
    </xf>
    <xf numFmtId="43" fontId="2" fillId="0" borderId="51" xfId="0" applyNumberFormat="1" applyFont="1" applyFill="1" applyBorder="1" applyAlignment="1">
      <alignment horizontal="left" vertical="top"/>
    </xf>
    <xf numFmtId="43" fontId="1" fillId="7" borderId="51" xfId="0" applyNumberFormat="1" applyFont="1" applyFill="1" applyBorder="1" applyAlignment="1">
      <alignment horizontal="left" vertical="top"/>
    </xf>
    <xf numFmtId="43" fontId="2" fillId="0" borderId="51" xfId="1" applyNumberFormat="1" applyFont="1" applyFill="1" applyBorder="1" applyAlignment="1">
      <alignment vertical="top" wrapText="1"/>
    </xf>
    <xf numFmtId="43" fontId="2" fillId="0" borderId="48" xfId="1" applyNumberFormat="1" applyFont="1" applyFill="1" applyBorder="1" applyAlignment="1">
      <alignment horizontal="left" vertical="top" wrapText="1"/>
    </xf>
    <xf numFmtId="43" fontId="2" fillId="0" borderId="47" xfId="1" applyNumberFormat="1" applyFont="1" applyFill="1" applyBorder="1" applyAlignment="1">
      <alignment horizontal="left" vertical="top" wrapText="1"/>
    </xf>
    <xf numFmtId="43" fontId="2" fillId="0" borderId="70" xfId="0" applyNumberFormat="1" applyFont="1" applyFill="1" applyBorder="1" applyAlignment="1">
      <alignment horizontal="left" vertical="top"/>
    </xf>
    <xf numFmtId="43" fontId="2" fillId="0" borderId="52" xfId="1" applyNumberFormat="1" applyFont="1" applyFill="1" applyBorder="1" applyAlignment="1">
      <alignment horizontal="left" vertical="top" wrapText="1"/>
    </xf>
    <xf numFmtId="43" fontId="15" fillId="0" borderId="72" xfId="0" applyNumberFormat="1" applyFont="1" applyFill="1" applyBorder="1" applyAlignment="1">
      <alignment horizontal="center" vertical="top" wrapText="1"/>
    </xf>
    <xf numFmtId="43" fontId="1" fillId="0" borderId="73" xfId="0" applyNumberFormat="1" applyFont="1" applyFill="1" applyBorder="1" applyAlignment="1">
      <alignment horizontal="center" vertical="top" wrapText="1"/>
    </xf>
    <xf numFmtId="0" fontId="1" fillId="0" borderId="71" xfId="0" applyFont="1" applyFill="1" applyBorder="1" applyAlignment="1">
      <alignment horizontal="center" vertical="top" wrapText="1"/>
    </xf>
    <xf numFmtId="0" fontId="2" fillId="0" borderId="71" xfId="0" applyFont="1" applyFill="1" applyBorder="1" applyAlignment="1">
      <alignment horizontal="center" vertical="top" wrapText="1"/>
    </xf>
    <xf numFmtId="0" fontId="2" fillId="0" borderId="73" xfId="0" applyFont="1" applyFill="1" applyBorder="1" applyAlignment="1">
      <alignment horizontal="center" vertical="top" wrapText="1"/>
    </xf>
    <xf numFmtId="0" fontId="16" fillId="7" borderId="74" xfId="0" applyFont="1" applyFill="1" applyBorder="1" applyAlignment="1">
      <alignment vertical="top"/>
    </xf>
    <xf numFmtId="0" fontId="16" fillId="7" borderId="75" xfId="0" applyFont="1" applyFill="1" applyBorder="1" applyAlignment="1">
      <alignment horizontal="center" vertical="top"/>
    </xf>
    <xf numFmtId="0" fontId="16" fillId="4" borderId="76" xfId="0" applyFont="1" applyFill="1" applyBorder="1" applyAlignment="1">
      <alignment vertical="top"/>
    </xf>
    <xf numFmtId="0" fontId="16" fillId="4" borderId="77" xfId="0" applyFont="1" applyFill="1" applyBorder="1" applyAlignment="1">
      <alignment horizontal="center" vertical="top"/>
    </xf>
    <xf numFmtId="9" fontId="17" fillId="6" borderId="76" xfId="0" applyNumberFormat="1" applyFont="1" applyFill="1" applyBorder="1" applyAlignment="1">
      <alignment vertical="top"/>
    </xf>
    <xf numFmtId="43" fontId="17" fillId="6" borderId="77" xfId="0" applyNumberFormat="1" applyFont="1" applyFill="1" applyBorder="1" applyAlignment="1">
      <alignment horizontal="center" vertical="top"/>
    </xf>
    <xf numFmtId="0" fontId="16" fillId="0" borderId="76" xfId="0" applyFont="1" applyFill="1" applyBorder="1" applyAlignment="1">
      <alignment vertical="top"/>
    </xf>
    <xf numFmtId="0" fontId="16" fillId="0" borderId="77" xfId="0" applyFont="1" applyFill="1" applyBorder="1" applyAlignment="1">
      <alignment horizontal="center" vertical="top"/>
    </xf>
    <xf numFmtId="43" fontId="16" fillId="0" borderId="76" xfId="0" applyNumberFormat="1" applyFont="1" applyFill="1" applyBorder="1" applyAlignment="1">
      <alignment vertical="top"/>
    </xf>
    <xf numFmtId="9" fontId="16" fillId="0" borderId="77" xfId="0" applyNumberFormat="1" applyFont="1" applyFill="1" applyBorder="1" applyAlignment="1">
      <alignment horizontal="center" vertical="top"/>
    </xf>
    <xf numFmtId="9" fontId="16" fillId="0" borderId="76" xfId="0" applyNumberFormat="1" applyFont="1" applyFill="1" applyBorder="1" applyAlignment="1">
      <alignment vertical="top"/>
    </xf>
    <xf numFmtId="43" fontId="16" fillId="0" borderId="77" xfId="0" applyNumberFormat="1" applyFont="1" applyFill="1" applyBorder="1" applyAlignment="1">
      <alignment horizontal="center" vertical="top"/>
    </xf>
    <xf numFmtId="0" fontId="16" fillId="6" borderId="76" xfId="0" applyFont="1" applyFill="1" applyBorder="1" applyAlignment="1">
      <alignment vertical="top"/>
    </xf>
    <xf numFmtId="0" fontId="16" fillId="6" borderId="77" xfId="0" applyFont="1" applyFill="1" applyBorder="1" applyAlignment="1">
      <alignment horizontal="center" vertical="top"/>
    </xf>
    <xf numFmtId="0" fontId="16" fillId="7" borderId="76" xfId="0" applyFont="1" applyFill="1" applyBorder="1" applyAlignment="1">
      <alignment vertical="top"/>
    </xf>
    <xf numFmtId="0" fontId="16" fillId="7" borderId="77" xfId="0" applyFont="1" applyFill="1" applyBorder="1" applyAlignment="1">
      <alignment horizontal="center" vertical="top"/>
    </xf>
    <xf numFmtId="43" fontId="16" fillId="6" borderId="76" xfId="0" applyNumberFormat="1" applyFont="1" applyFill="1" applyBorder="1" applyAlignment="1">
      <alignment vertical="top"/>
    </xf>
    <xf numFmtId="9" fontId="16" fillId="6" borderId="77" xfId="0" applyNumberFormat="1" applyFont="1" applyFill="1" applyBorder="1" applyAlignment="1">
      <alignment horizontal="center" vertical="top"/>
    </xf>
    <xf numFmtId="43" fontId="16" fillId="4" borderId="76" xfId="0" applyNumberFormat="1" applyFont="1" applyFill="1" applyBorder="1" applyAlignment="1">
      <alignment vertical="top"/>
    </xf>
    <xf numFmtId="9" fontId="16" fillId="4" borderId="77" xfId="0" applyNumberFormat="1" applyFont="1" applyFill="1" applyBorder="1" applyAlignment="1">
      <alignment horizontal="center" vertical="top"/>
    </xf>
    <xf numFmtId="43" fontId="16" fillId="7" borderId="76" xfId="0" applyNumberFormat="1" applyFont="1" applyFill="1" applyBorder="1" applyAlignment="1">
      <alignment vertical="top"/>
    </xf>
    <xf numFmtId="9" fontId="16" fillId="7" borderId="77" xfId="0" applyNumberFormat="1" applyFont="1" applyFill="1" applyBorder="1" applyAlignment="1">
      <alignment horizontal="center" vertical="top"/>
    </xf>
    <xf numFmtId="43" fontId="16" fillId="0" borderId="78" xfId="0" applyNumberFormat="1" applyFont="1" applyFill="1" applyBorder="1" applyAlignment="1">
      <alignment vertical="top"/>
    </xf>
    <xf numFmtId="9" fontId="16" fillId="0" borderId="79" xfId="0" applyNumberFormat="1" applyFont="1" applyFill="1" applyBorder="1" applyAlignment="1">
      <alignment horizontal="center" vertical="top"/>
    </xf>
    <xf numFmtId="0" fontId="16" fillId="0" borderId="80" xfId="0" applyFont="1" applyFill="1" applyBorder="1" applyAlignment="1">
      <alignment vertical="top"/>
    </xf>
    <xf numFmtId="0" fontId="16" fillId="0" borderId="81" xfId="0" applyFont="1" applyFill="1" applyBorder="1" applyAlignment="1">
      <alignment horizontal="center" vertical="top"/>
    </xf>
    <xf numFmtId="0" fontId="16" fillId="3" borderId="77" xfId="0" applyFont="1" applyFill="1" applyBorder="1" applyAlignment="1">
      <alignment horizontal="center" vertical="top"/>
    </xf>
    <xf numFmtId="0" fontId="16" fillId="0" borderId="82" xfId="0" applyFont="1" applyFill="1" applyBorder="1" applyAlignment="1">
      <alignment vertical="top"/>
    </xf>
    <xf numFmtId="0" fontId="16" fillId="0" borderId="83" xfId="0" applyFont="1" applyFill="1" applyBorder="1" applyAlignment="1">
      <alignment horizontal="center" vertical="top"/>
    </xf>
    <xf numFmtId="0" fontId="13" fillId="6" borderId="13" xfId="0" applyFont="1" applyFill="1" applyBorder="1" applyAlignment="1">
      <alignment vertical="top"/>
    </xf>
    <xf numFmtId="0" fontId="14" fillId="7" borderId="13" xfId="0" applyFont="1" applyFill="1" applyBorder="1" applyAlignment="1">
      <alignment vertical="top"/>
    </xf>
    <xf numFmtId="0" fontId="14" fillId="4" borderId="13" xfId="0" applyFont="1" applyFill="1" applyBorder="1" applyAlignment="1">
      <alignment vertical="top"/>
    </xf>
    <xf numFmtId="0" fontId="14" fillId="0" borderId="13" xfId="0" applyFont="1" applyFill="1" applyBorder="1" applyAlignment="1">
      <alignment vertical="top"/>
    </xf>
    <xf numFmtId="0" fontId="14" fillId="6" borderId="13" xfId="0" applyFont="1" applyFill="1" applyBorder="1" applyAlignment="1">
      <alignment vertical="top"/>
    </xf>
    <xf numFmtId="0" fontId="17" fillId="0" borderId="13" xfId="0" applyFont="1" applyFill="1" applyBorder="1" applyAlignment="1">
      <alignment horizontal="left" vertical="top"/>
    </xf>
    <xf numFmtId="0" fontId="1" fillId="0" borderId="12" xfId="0" applyFont="1" applyFill="1" applyBorder="1" applyAlignment="1">
      <alignment vertical="top"/>
    </xf>
    <xf numFmtId="0" fontId="14" fillId="4" borderId="13" xfId="0" applyFont="1" applyFill="1" applyBorder="1" applyAlignment="1">
      <alignment horizontal="left" vertical="top"/>
    </xf>
    <xf numFmtId="0" fontId="14" fillId="6" borderId="13" xfId="0" applyFont="1" applyFill="1" applyBorder="1" applyAlignment="1">
      <alignment horizontal="left" vertical="top"/>
    </xf>
    <xf numFmtId="0" fontId="15" fillId="0" borderId="12" xfId="0" applyFont="1" applyFill="1" applyBorder="1" applyAlignment="1">
      <alignment horizontal="center" vertical="top"/>
    </xf>
    <xf numFmtId="0" fontId="14" fillId="7" borderId="13" xfId="0" applyFont="1" applyFill="1" applyBorder="1" applyAlignment="1">
      <alignment horizontal="left" vertical="top"/>
    </xf>
    <xf numFmtId="0" fontId="13" fillId="0" borderId="13" xfId="0" applyFont="1" applyFill="1" applyBorder="1" applyAlignment="1">
      <alignment horizontal="left" vertical="top"/>
    </xf>
    <xf numFmtId="0" fontId="13" fillId="0" borderId="24" xfId="0" applyFont="1" applyFill="1" applyBorder="1" applyAlignment="1">
      <alignment horizontal="left" vertical="top"/>
    </xf>
    <xf numFmtId="0" fontId="1" fillId="7" borderId="85" xfId="0" applyFont="1" applyFill="1" applyBorder="1" applyAlignment="1">
      <alignment horizontal="center" vertical="top" wrapText="1"/>
    </xf>
    <xf numFmtId="43" fontId="1" fillId="7" borderId="86" xfId="0" applyNumberFormat="1" applyFont="1" applyFill="1" applyBorder="1" applyAlignment="1">
      <alignment horizontal="right" vertical="top" wrapText="1"/>
    </xf>
    <xf numFmtId="43" fontId="1" fillId="7" borderId="86" xfId="1" applyNumberFormat="1" applyFont="1" applyFill="1" applyBorder="1" applyAlignment="1">
      <alignment horizontal="right" vertical="top" wrapText="1"/>
    </xf>
    <xf numFmtId="0" fontId="2" fillId="4" borderId="87" xfId="0" applyFont="1" applyFill="1" applyBorder="1" applyAlignment="1">
      <alignment horizontal="center" vertical="top" wrapText="1"/>
    </xf>
    <xf numFmtId="43" fontId="2" fillId="4" borderId="88" xfId="0" applyNumberFormat="1" applyFont="1" applyFill="1" applyBorder="1" applyAlignment="1">
      <alignment horizontal="right" vertical="top" wrapText="1"/>
    </xf>
    <xf numFmtId="43" fontId="2" fillId="4" borderId="88" xfId="1" applyNumberFormat="1" applyFont="1" applyFill="1" applyBorder="1" applyAlignment="1">
      <alignment horizontal="right" vertical="top" wrapText="1"/>
    </xf>
    <xf numFmtId="0" fontId="2" fillId="6" borderId="87" xfId="0" applyFont="1" applyFill="1" applyBorder="1" applyAlignment="1">
      <alignment horizontal="center" vertical="top" wrapText="1"/>
    </xf>
    <xf numFmtId="43" fontId="2" fillId="6" borderId="88" xfId="0" applyNumberFormat="1" applyFont="1" applyFill="1" applyBorder="1" applyAlignment="1">
      <alignment horizontal="right" vertical="top" wrapText="1"/>
    </xf>
    <xf numFmtId="43" fontId="2" fillId="6" borderId="88" xfId="1" applyNumberFormat="1" applyFont="1" applyFill="1" applyBorder="1" applyAlignment="1">
      <alignment horizontal="right" vertical="top" wrapText="1"/>
    </xf>
    <xf numFmtId="0" fontId="2" fillId="0" borderId="87" xfId="0" applyFont="1" applyFill="1" applyBorder="1" applyAlignment="1">
      <alignment horizontal="center" vertical="top" wrapText="1"/>
    </xf>
    <xf numFmtId="43" fontId="2" fillId="0" borderId="88" xfId="0" applyNumberFormat="1" applyFont="1" applyFill="1" applyBorder="1" applyAlignment="1">
      <alignment horizontal="right" vertical="top" wrapText="1"/>
    </xf>
    <xf numFmtId="43" fontId="2" fillId="0" borderId="88" xfId="1" applyNumberFormat="1" applyFont="1" applyFill="1" applyBorder="1" applyAlignment="1">
      <alignment horizontal="right" vertical="top" wrapText="1"/>
    </xf>
    <xf numFmtId="43" fontId="2" fillId="0" borderId="88" xfId="0" applyNumberFormat="1" applyFont="1" applyFill="1" applyBorder="1" applyAlignment="1">
      <alignment horizontal="center" vertical="top" wrapText="1"/>
    </xf>
    <xf numFmtId="43" fontId="2" fillId="6" borderId="88" xfId="0" applyNumberFormat="1" applyFont="1" applyFill="1" applyBorder="1" applyAlignment="1">
      <alignment horizontal="center" vertical="top" wrapText="1"/>
    </xf>
    <xf numFmtId="0" fontId="1" fillId="7" borderId="87" xfId="0" applyFont="1" applyFill="1" applyBorder="1" applyAlignment="1">
      <alignment horizontal="center" vertical="top" wrapText="1"/>
    </xf>
    <xf numFmtId="43" fontId="1" fillId="7" borderId="88" xfId="0" applyNumberFormat="1" applyFont="1" applyFill="1" applyBorder="1" applyAlignment="1">
      <alignment horizontal="right" vertical="top" wrapText="1"/>
    </xf>
    <xf numFmtId="43" fontId="1" fillId="7" borderId="88" xfId="0" applyNumberFormat="1" applyFont="1" applyFill="1" applyBorder="1" applyAlignment="1">
      <alignment horizontal="center" vertical="top" wrapText="1"/>
    </xf>
    <xf numFmtId="43" fontId="2" fillId="4" borderId="88" xfId="0" applyNumberFormat="1" applyFont="1" applyFill="1" applyBorder="1" applyAlignment="1">
      <alignment horizontal="center" vertical="top" wrapText="1"/>
    </xf>
    <xf numFmtId="0" fontId="1" fillId="6" borderId="87" xfId="0" applyFont="1" applyFill="1" applyBorder="1" applyAlignment="1">
      <alignment horizontal="center" vertical="top" wrapText="1"/>
    </xf>
    <xf numFmtId="43" fontId="1" fillId="6" borderId="88" xfId="0" applyNumberFormat="1" applyFont="1" applyFill="1" applyBorder="1" applyAlignment="1">
      <alignment horizontal="right" vertical="top" wrapText="1"/>
    </xf>
    <xf numFmtId="43" fontId="1" fillId="6" borderId="88" xfId="0" applyNumberFormat="1" applyFont="1" applyFill="1" applyBorder="1" applyAlignment="1">
      <alignment horizontal="center" vertical="top" wrapText="1"/>
    </xf>
    <xf numFmtId="0" fontId="13" fillId="0" borderId="87" xfId="0" applyFont="1" applyFill="1" applyBorder="1" applyAlignment="1">
      <alignment horizontal="center" vertical="top"/>
    </xf>
    <xf numFmtId="43" fontId="2" fillId="0" borderId="88" xfId="0" applyNumberFormat="1" applyFont="1" applyFill="1" applyBorder="1" applyAlignment="1">
      <alignment horizontal="right" vertical="top"/>
    </xf>
    <xf numFmtId="43" fontId="13" fillId="0" borderId="88" xfId="0" applyNumberFormat="1" applyFont="1" applyFill="1" applyBorder="1" applyAlignment="1">
      <alignment horizontal="center" vertical="top"/>
    </xf>
    <xf numFmtId="43" fontId="13" fillId="0" borderId="88" xfId="0" applyNumberFormat="1" applyFont="1" applyFill="1" applyBorder="1" applyAlignment="1">
      <alignment horizontal="right" vertical="top"/>
    </xf>
    <xf numFmtId="0" fontId="16" fillId="0" borderId="87" xfId="0" applyFont="1" applyFill="1" applyBorder="1" applyAlignment="1">
      <alignment horizontal="center" vertical="top" wrapText="1"/>
    </xf>
    <xf numFmtId="43" fontId="16" fillId="0" borderId="88" xfId="0" applyNumberFormat="1" applyFont="1" applyFill="1" applyBorder="1" applyAlignment="1">
      <alignment horizontal="center" vertical="top"/>
    </xf>
    <xf numFmtId="43" fontId="16" fillId="0" borderId="88" xfId="0" applyNumberFormat="1" applyFont="1" applyFill="1" applyBorder="1" applyAlignment="1">
      <alignment horizontal="right" vertical="top"/>
    </xf>
    <xf numFmtId="0" fontId="2" fillId="0" borderId="87" xfId="0" applyFont="1" applyFill="1" applyBorder="1" applyAlignment="1">
      <alignment horizontal="center" vertical="top"/>
    </xf>
    <xf numFmtId="43" fontId="2" fillId="0" borderId="88" xfId="0" applyNumberFormat="1" applyFont="1" applyFill="1" applyBorder="1" applyAlignment="1">
      <alignment horizontal="center" vertical="top"/>
    </xf>
    <xf numFmtId="0" fontId="13" fillId="4" borderId="87" xfId="0" applyFont="1" applyFill="1" applyBorder="1" applyAlignment="1">
      <alignment horizontal="center" vertical="top"/>
    </xf>
    <xf numFmtId="43" fontId="2" fillId="4" borderId="88" xfId="0" applyNumberFormat="1" applyFont="1" applyFill="1" applyBorder="1" applyAlignment="1">
      <alignment horizontal="right" vertical="top"/>
    </xf>
    <xf numFmtId="43" fontId="13" fillId="4" borderId="88" xfId="0" applyNumberFormat="1" applyFont="1" applyFill="1" applyBorder="1" applyAlignment="1">
      <alignment horizontal="center" vertical="top"/>
    </xf>
    <xf numFmtId="43" fontId="13" fillId="4" borderId="88" xfId="0" applyNumberFormat="1" applyFont="1" applyFill="1" applyBorder="1" applyAlignment="1">
      <alignment horizontal="right" vertical="top"/>
    </xf>
    <xf numFmtId="0" fontId="14" fillId="6" borderId="87" xfId="0" applyFont="1" applyFill="1" applyBorder="1" applyAlignment="1">
      <alignment horizontal="center" vertical="top"/>
    </xf>
    <xf numFmtId="43" fontId="1" fillId="6" borderId="88" xfId="0" applyNumberFormat="1" applyFont="1" applyFill="1" applyBorder="1" applyAlignment="1">
      <alignment horizontal="right" vertical="top"/>
    </xf>
    <xf numFmtId="43" fontId="14" fillId="6" borderId="88" xfId="0" applyNumberFormat="1" applyFont="1" applyFill="1" applyBorder="1" applyAlignment="1">
      <alignment horizontal="center" vertical="top"/>
    </xf>
    <xf numFmtId="43" fontId="14" fillId="6" borderId="88" xfId="0" applyNumberFormat="1" applyFont="1" applyFill="1" applyBorder="1" applyAlignment="1">
      <alignment horizontal="right" vertical="top"/>
    </xf>
    <xf numFmtId="0" fontId="14" fillId="7" borderId="87" xfId="0" applyFont="1" applyFill="1" applyBorder="1" applyAlignment="1">
      <alignment horizontal="center" vertical="top"/>
    </xf>
    <xf numFmtId="43" fontId="1" fillId="7" borderId="88" xfId="0" applyNumberFormat="1" applyFont="1" applyFill="1" applyBorder="1" applyAlignment="1">
      <alignment horizontal="right" vertical="top"/>
    </xf>
    <xf numFmtId="43" fontId="14" fillId="7" borderId="88" xfId="0" applyNumberFormat="1" applyFont="1" applyFill="1" applyBorder="1" applyAlignment="1">
      <alignment horizontal="center" vertical="top"/>
    </xf>
    <xf numFmtId="43" fontId="14" fillId="7" borderId="88" xfId="0" applyNumberFormat="1" applyFont="1" applyFill="1" applyBorder="1" applyAlignment="1">
      <alignment horizontal="right" vertical="top"/>
    </xf>
    <xf numFmtId="43" fontId="2" fillId="0" borderId="89" xfId="0" applyNumberFormat="1" applyFont="1" applyFill="1" applyBorder="1" applyAlignment="1">
      <alignment horizontal="right" vertical="top"/>
    </xf>
    <xf numFmtId="0" fontId="13" fillId="6" borderId="87" xfId="0" applyFont="1" applyFill="1" applyBorder="1" applyAlignment="1">
      <alignment horizontal="center" vertical="top"/>
    </xf>
    <xf numFmtId="43" fontId="2" fillId="6" borderId="88" xfId="0" applyNumberFormat="1" applyFont="1" applyFill="1" applyBorder="1" applyAlignment="1">
      <alignment horizontal="right" vertical="top"/>
    </xf>
    <xf numFmtId="43" fontId="13" fillId="6" borderId="88" xfId="0" applyNumberFormat="1" applyFont="1" applyFill="1" applyBorder="1" applyAlignment="1">
      <alignment horizontal="center" vertical="top"/>
    </xf>
    <xf numFmtId="43" fontId="13" fillId="6" borderId="88" xfId="0" applyNumberFormat="1" applyFont="1" applyFill="1" applyBorder="1" applyAlignment="1">
      <alignment horizontal="right" vertical="top"/>
    </xf>
    <xf numFmtId="0" fontId="13" fillId="0" borderId="90" xfId="0" applyFont="1" applyFill="1" applyBorder="1" applyAlignment="1">
      <alignment horizontal="center" vertical="top"/>
    </xf>
    <xf numFmtId="43" fontId="2" fillId="0" borderId="91" xfId="0" applyNumberFormat="1" applyFont="1" applyFill="1" applyBorder="1" applyAlignment="1">
      <alignment horizontal="right" vertical="top"/>
    </xf>
    <xf numFmtId="43" fontId="13" fillId="0" borderId="91" xfId="0" applyNumberFormat="1" applyFont="1" applyFill="1" applyBorder="1" applyAlignment="1">
      <alignment horizontal="center" vertical="top"/>
    </xf>
    <xf numFmtId="43" fontId="13" fillId="0" borderId="91" xfId="0" applyNumberFormat="1" applyFont="1" applyFill="1" applyBorder="1" applyAlignment="1">
      <alignment horizontal="right" vertical="top"/>
    </xf>
    <xf numFmtId="0" fontId="13" fillId="0" borderId="92" xfId="0" applyFont="1" applyFill="1" applyBorder="1" applyAlignment="1">
      <alignment horizontal="center" vertical="top"/>
    </xf>
    <xf numFmtId="43" fontId="2" fillId="0" borderId="93" xfId="0" applyNumberFormat="1" applyFont="1" applyFill="1" applyBorder="1" applyAlignment="1">
      <alignment horizontal="right" vertical="top"/>
    </xf>
    <xf numFmtId="43" fontId="13" fillId="0" borderId="93" xfId="0" applyNumberFormat="1" applyFont="1" applyFill="1" applyBorder="1" applyAlignment="1">
      <alignment horizontal="center" vertical="top"/>
    </xf>
    <xf numFmtId="0" fontId="1" fillId="3" borderId="87" xfId="0" applyFont="1" applyFill="1" applyBorder="1" applyAlignment="1">
      <alignment vertical="top" wrapText="1"/>
    </xf>
    <xf numFmtId="0" fontId="1" fillId="3" borderId="88" xfId="0" applyFont="1" applyFill="1" applyBorder="1" applyAlignment="1">
      <alignment vertical="top" wrapText="1"/>
    </xf>
    <xf numFmtId="0" fontId="2" fillId="0" borderId="94" xfId="0" applyFont="1" applyFill="1" applyBorder="1" applyAlignment="1">
      <alignment horizontal="center" vertical="top" wrapText="1"/>
    </xf>
    <xf numFmtId="43" fontId="2" fillId="0" borderId="95" xfId="0" applyNumberFormat="1" applyFont="1" applyFill="1" applyBorder="1" applyAlignment="1">
      <alignment horizontal="right" vertical="top" wrapText="1"/>
    </xf>
    <xf numFmtId="43" fontId="2" fillId="0" borderId="95" xfId="1" applyNumberFormat="1" applyFont="1" applyFill="1" applyBorder="1" applyAlignment="1">
      <alignment horizontal="right" vertical="top" wrapText="1"/>
    </xf>
    <xf numFmtId="43" fontId="1" fillId="0" borderId="96" xfId="0" applyNumberFormat="1" applyFont="1" applyFill="1" applyBorder="1" applyAlignment="1">
      <alignment horizontal="center" vertical="top" wrapText="1"/>
    </xf>
    <xf numFmtId="43" fontId="1" fillId="7" borderId="97" xfId="1" applyNumberFormat="1" applyFont="1" applyFill="1" applyBorder="1" applyAlignment="1">
      <alignment horizontal="right" vertical="top" wrapText="1"/>
    </xf>
    <xf numFmtId="43" fontId="2" fillId="4" borderId="98" xfId="1" applyNumberFormat="1" applyFont="1" applyFill="1" applyBorder="1" applyAlignment="1">
      <alignment horizontal="right" vertical="top" wrapText="1"/>
    </xf>
    <xf numFmtId="43" fontId="2" fillId="6" borderId="98" xfId="1" applyNumberFormat="1" applyFont="1" applyFill="1" applyBorder="1" applyAlignment="1">
      <alignment horizontal="right" vertical="top" wrapText="1"/>
    </xf>
    <xf numFmtId="43" fontId="2" fillId="0" borderId="98" xfId="1" applyNumberFormat="1" applyFont="1" applyFill="1" applyBorder="1" applyAlignment="1">
      <alignment horizontal="right" vertical="top" wrapText="1"/>
    </xf>
    <xf numFmtId="43" fontId="2" fillId="0" borderId="98" xfId="0" applyNumberFormat="1" applyFont="1" applyFill="1" applyBorder="1" applyAlignment="1">
      <alignment horizontal="right" vertical="top" wrapText="1"/>
    </xf>
    <xf numFmtId="43" fontId="2" fillId="6" borderId="98" xfId="0" applyNumberFormat="1" applyFont="1" applyFill="1" applyBorder="1" applyAlignment="1">
      <alignment horizontal="right" vertical="top" wrapText="1"/>
    </xf>
    <xf numFmtId="43" fontId="1" fillId="7" borderId="98" xfId="0" applyNumberFormat="1" applyFont="1" applyFill="1" applyBorder="1" applyAlignment="1">
      <alignment horizontal="right" vertical="top" wrapText="1"/>
    </xf>
    <xf numFmtId="43" fontId="2" fillId="4" borderId="98" xfId="0" applyNumberFormat="1" applyFont="1" applyFill="1" applyBorder="1" applyAlignment="1">
      <alignment horizontal="right" vertical="top" wrapText="1"/>
    </xf>
    <xf numFmtId="43" fontId="1" fillId="6" borderId="98" xfId="0" applyNumberFormat="1" applyFont="1" applyFill="1" applyBorder="1" applyAlignment="1">
      <alignment horizontal="right" vertical="top" wrapText="1"/>
    </xf>
    <xf numFmtId="43" fontId="13" fillId="0" borderId="98" xfId="0" applyNumberFormat="1" applyFont="1" applyFill="1" applyBorder="1" applyAlignment="1">
      <alignment horizontal="right" vertical="top"/>
    </xf>
    <xf numFmtId="43" fontId="16" fillId="0" borderId="98" xfId="0" applyNumberFormat="1" applyFont="1" applyFill="1" applyBorder="1" applyAlignment="1">
      <alignment horizontal="right" vertical="top"/>
    </xf>
    <xf numFmtId="43" fontId="2" fillId="0" borderId="98" xfId="0" applyNumberFormat="1" applyFont="1" applyFill="1" applyBorder="1" applyAlignment="1">
      <alignment horizontal="right" vertical="top"/>
    </xf>
    <xf numFmtId="43" fontId="13" fillId="4" borderId="98" xfId="0" applyNumberFormat="1" applyFont="1" applyFill="1" applyBorder="1" applyAlignment="1">
      <alignment horizontal="right" vertical="top"/>
    </xf>
    <xf numFmtId="43" fontId="14" fillId="6" borderId="98" xfId="0" applyNumberFormat="1" applyFont="1" applyFill="1" applyBorder="1" applyAlignment="1">
      <alignment horizontal="right" vertical="top"/>
    </xf>
    <xf numFmtId="43" fontId="14" fillId="7" borderId="98" xfId="0" applyNumberFormat="1" applyFont="1" applyFill="1" applyBorder="1" applyAlignment="1">
      <alignment horizontal="right" vertical="top"/>
    </xf>
    <xf numFmtId="43" fontId="13" fillId="6" borderId="98" xfId="0" applyNumberFormat="1" applyFont="1" applyFill="1" applyBorder="1" applyAlignment="1">
      <alignment horizontal="right" vertical="top"/>
    </xf>
    <xf numFmtId="43" fontId="13" fillId="0" borderId="99" xfId="0" applyNumberFormat="1" applyFont="1" applyFill="1" applyBorder="1" applyAlignment="1">
      <alignment horizontal="right" vertical="top"/>
    </xf>
    <xf numFmtId="43" fontId="13" fillId="0" borderId="100" xfId="1" applyNumberFormat="1" applyFont="1" applyFill="1" applyBorder="1" applyAlignment="1">
      <alignment horizontal="right" vertical="top"/>
    </xf>
    <xf numFmtId="43" fontId="1" fillId="3" borderId="98" xfId="0" applyNumberFormat="1" applyFont="1" applyFill="1" applyBorder="1" applyAlignment="1">
      <alignment horizontal="right" vertical="top" wrapText="1"/>
    </xf>
    <xf numFmtId="43" fontId="2" fillId="0" borderId="101" xfId="1" applyNumberFormat="1" applyFont="1" applyFill="1" applyBorder="1" applyAlignment="1">
      <alignment horizontal="right" vertical="top" wrapText="1"/>
    </xf>
    <xf numFmtId="43" fontId="1" fillId="7" borderId="47" xfId="1" applyNumberFormat="1" applyFont="1" applyFill="1" applyBorder="1" applyAlignment="1">
      <alignment horizontal="left" vertical="top" wrapText="1"/>
    </xf>
    <xf numFmtId="43" fontId="16" fillId="0" borderId="51" xfId="1" applyNumberFormat="1" applyFont="1" applyFill="1" applyBorder="1" applyAlignment="1">
      <alignment horizontal="right" vertical="top"/>
    </xf>
    <xf numFmtId="43" fontId="13" fillId="0" borderId="51" xfId="0" applyNumberFormat="1" applyFont="1" applyFill="1" applyBorder="1" applyAlignment="1">
      <alignment horizontal="left" vertical="top"/>
    </xf>
    <xf numFmtId="43" fontId="13" fillId="0" borderId="70" xfId="0" applyNumberFormat="1" applyFont="1" applyFill="1" applyBorder="1" applyAlignment="1">
      <alignment horizontal="left" vertical="top"/>
    </xf>
    <xf numFmtId="0" fontId="1" fillId="7" borderId="92" xfId="0" applyFont="1" applyFill="1" applyBorder="1" applyAlignment="1">
      <alignment horizontal="center" vertical="top" wrapText="1"/>
    </xf>
    <xf numFmtId="43" fontId="2" fillId="7" borderId="93" xfId="0" applyNumberFormat="1" applyFont="1" applyFill="1" applyBorder="1" applyAlignment="1">
      <alignment horizontal="right" vertical="top" wrapText="1"/>
    </xf>
    <xf numFmtId="43" fontId="2" fillId="7" borderId="93" xfId="1" applyNumberFormat="1" applyFont="1" applyFill="1" applyBorder="1" applyAlignment="1">
      <alignment horizontal="right" vertical="top" wrapText="1"/>
    </xf>
    <xf numFmtId="43" fontId="2" fillId="0" borderId="91" xfId="1" applyNumberFormat="1" applyFont="1" applyFill="1" applyBorder="1" applyAlignment="1">
      <alignment horizontal="right" vertical="top" wrapText="1"/>
    </xf>
    <xf numFmtId="43" fontId="2" fillId="0" borderId="86" xfId="0" applyNumberFormat="1" applyFont="1" applyFill="1" applyBorder="1" applyAlignment="1">
      <alignment horizontal="center" vertical="top" wrapText="1"/>
    </xf>
    <xf numFmtId="43" fontId="2" fillId="0" borderId="91" xfId="0" applyNumberFormat="1" applyFont="1" applyFill="1" applyBorder="1" applyAlignment="1">
      <alignment horizontal="center" vertical="top" wrapText="1"/>
    </xf>
    <xf numFmtId="43" fontId="2" fillId="0" borderId="86" xfId="0" applyNumberFormat="1" applyFont="1" applyFill="1" applyBorder="1" applyAlignment="1">
      <alignment horizontal="center" vertical="top"/>
    </xf>
    <xf numFmtId="43" fontId="2" fillId="0" borderId="91" xfId="0" applyNumberFormat="1" applyFont="1" applyFill="1" applyBorder="1" applyAlignment="1">
      <alignment horizontal="center" vertical="top"/>
    </xf>
    <xf numFmtId="0" fontId="2" fillId="4" borderId="87" xfId="0" applyFont="1" applyFill="1" applyBorder="1" applyAlignment="1">
      <alignment horizontal="center" vertical="top"/>
    </xf>
    <xf numFmtId="43" fontId="2" fillId="4" borderId="88" xfId="0" applyNumberFormat="1" applyFont="1" applyFill="1" applyBorder="1" applyAlignment="1">
      <alignment horizontal="center" vertical="top"/>
    </xf>
    <xf numFmtId="0" fontId="1" fillId="6" borderId="87" xfId="0" applyFont="1" applyFill="1" applyBorder="1" applyAlignment="1">
      <alignment horizontal="center" vertical="top"/>
    </xf>
    <xf numFmtId="43" fontId="1" fillId="6" borderId="88" xfId="0" applyNumberFormat="1" applyFont="1" applyFill="1" applyBorder="1" applyAlignment="1">
      <alignment horizontal="center" vertical="top"/>
    </xf>
    <xf numFmtId="0" fontId="1" fillId="7" borderId="87" xfId="0" applyFont="1" applyFill="1" applyBorder="1" applyAlignment="1">
      <alignment horizontal="center" vertical="top"/>
    </xf>
    <xf numFmtId="43" fontId="1" fillId="7" borderId="88" xfId="0" applyNumberFormat="1" applyFont="1" applyFill="1" applyBorder="1" applyAlignment="1">
      <alignment horizontal="center" vertical="top"/>
    </xf>
    <xf numFmtId="0" fontId="2" fillId="6" borderId="87" xfId="0" applyFont="1" applyFill="1" applyBorder="1" applyAlignment="1">
      <alignment horizontal="center" vertical="top"/>
    </xf>
    <xf numFmtId="43" fontId="2" fillId="6" borderId="88" xfId="0" applyNumberFormat="1" applyFont="1" applyFill="1" applyBorder="1" applyAlignment="1">
      <alignment horizontal="center" vertical="top"/>
    </xf>
    <xf numFmtId="0" fontId="2" fillId="0" borderId="90" xfId="0" applyFont="1" applyFill="1" applyBorder="1" applyAlignment="1">
      <alignment horizontal="center" vertical="top"/>
    </xf>
    <xf numFmtId="0" fontId="2" fillId="0" borderId="92" xfId="0" applyFont="1" applyFill="1" applyBorder="1" applyAlignment="1">
      <alignment horizontal="center" vertical="top"/>
    </xf>
    <xf numFmtId="43" fontId="2" fillId="0" borderId="93" xfId="0" applyNumberFormat="1" applyFont="1" applyFill="1" applyBorder="1" applyAlignment="1">
      <alignment horizontal="center" vertical="top"/>
    </xf>
    <xf numFmtId="43" fontId="2" fillId="7" borderId="100" xfId="1" applyNumberFormat="1" applyFont="1" applyFill="1" applyBorder="1" applyAlignment="1">
      <alignment horizontal="right" vertical="top" wrapText="1"/>
    </xf>
    <xf numFmtId="43" fontId="2" fillId="4" borderId="98" xfId="0" applyNumberFormat="1" applyFont="1" applyFill="1" applyBorder="1" applyAlignment="1">
      <alignment horizontal="right" vertical="top"/>
    </xf>
    <xf numFmtId="43" fontId="1" fillId="6" borderId="98" xfId="0" applyNumberFormat="1" applyFont="1" applyFill="1" applyBorder="1" applyAlignment="1">
      <alignment horizontal="right" vertical="top"/>
    </xf>
    <xf numFmtId="43" fontId="1" fillId="7" borderId="98" xfId="0" applyNumberFormat="1" applyFont="1" applyFill="1" applyBorder="1" applyAlignment="1">
      <alignment horizontal="right" vertical="top"/>
    </xf>
    <xf numFmtId="43" fontId="2" fillId="6" borderId="98" xfId="0" applyNumberFormat="1" applyFont="1" applyFill="1" applyBorder="1" applyAlignment="1">
      <alignment horizontal="right" vertical="top"/>
    </xf>
    <xf numFmtId="43" fontId="2" fillId="0" borderId="99" xfId="0" applyNumberFormat="1" applyFont="1" applyFill="1" applyBorder="1" applyAlignment="1">
      <alignment horizontal="right" vertical="top"/>
    </xf>
    <xf numFmtId="43" fontId="2" fillId="0" borderId="100" xfId="1" applyNumberFormat="1" applyFont="1" applyFill="1" applyBorder="1" applyAlignment="1">
      <alignment horizontal="right" vertical="top"/>
    </xf>
    <xf numFmtId="0" fontId="16" fillId="0" borderId="78" xfId="0" applyFont="1" applyFill="1" applyBorder="1" applyAlignment="1">
      <alignment vertical="top"/>
    </xf>
    <xf numFmtId="0" fontId="16" fillId="0" borderId="79" xfId="0" applyFont="1" applyFill="1" applyBorder="1" applyAlignment="1">
      <alignment horizontal="center" vertical="top"/>
    </xf>
    <xf numFmtId="0" fontId="16" fillId="7" borderId="74" xfId="0" applyFont="1" applyFill="1" applyBorder="1" applyAlignment="1">
      <alignment horizontal="center" vertical="top"/>
    </xf>
    <xf numFmtId="0" fontId="16" fillId="4" borderId="76" xfId="0" applyFont="1" applyFill="1" applyBorder="1" applyAlignment="1">
      <alignment horizontal="center" vertical="top"/>
    </xf>
    <xf numFmtId="9" fontId="17" fillId="6" borderId="76" xfId="0" applyNumberFormat="1" applyFont="1" applyFill="1" applyBorder="1" applyAlignment="1">
      <alignment horizontal="center" vertical="top"/>
    </xf>
    <xf numFmtId="0" fontId="16" fillId="0" borderId="76" xfId="0" applyFont="1" applyFill="1" applyBorder="1" applyAlignment="1">
      <alignment horizontal="center" vertical="top"/>
    </xf>
    <xf numFmtId="43" fontId="16" fillId="0" borderId="76" xfId="0" applyNumberFormat="1" applyFont="1" applyFill="1" applyBorder="1" applyAlignment="1">
      <alignment horizontal="center" vertical="top"/>
    </xf>
    <xf numFmtId="9" fontId="16" fillId="0" borderId="76" xfId="0" applyNumberFormat="1" applyFont="1" applyFill="1" applyBorder="1" applyAlignment="1">
      <alignment horizontal="center" vertical="top"/>
    </xf>
    <xf numFmtId="43" fontId="16" fillId="6" borderId="76" xfId="0" applyNumberFormat="1" applyFont="1" applyFill="1" applyBorder="1" applyAlignment="1">
      <alignment horizontal="center" vertical="top"/>
    </xf>
    <xf numFmtId="43" fontId="16" fillId="7" borderId="76" xfId="0" applyNumberFormat="1" applyFont="1" applyFill="1" applyBorder="1" applyAlignment="1">
      <alignment horizontal="center" vertical="top"/>
    </xf>
    <xf numFmtId="0" fontId="16" fillId="6" borderId="76" xfId="0" applyFont="1" applyFill="1" applyBorder="1" applyAlignment="1">
      <alignment horizontal="center" vertical="top"/>
    </xf>
    <xf numFmtId="43" fontId="16" fillId="4" borderId="76" xfId="0" applyNumberFormat="1" applyFont="1" applyFill="1" applyBorder="1" applyAlignment="1">
      <alignment horizontal="center" vertical="top"/>
    </xf>
    <xf numFmtId="0" fontId="16" fillId="7" borderId="76" xfId="0" applyFont="1" applyFill="1" applyBorder="1" applyAlignment="1">
      <alignment horizontal="center" vertical="top"/>
    </xf>
    <xf numFmtId="0" fontId="16" fillId="0" borderId="78" xfId="0" applyFont="1" applyFill="1" applyBorder="1" applyAlignment="1">
      <alignment horizontal="center" vertical="top"/>
    </xf>
    <xf numFmtId="0" fontId="16" fillId="0" borderId="80" xfId="0" applyFont="1" applyFill="1" applyBorder="1" applyAlignment="1">
      <alignment horizontal="center" vertical="top"/>
    </xf>
    <xf numFmtId="0" fontId="16" fillId="0" borderId="82" xfId="0" applyFont="1" applyFill="1" applyBorder="1" applyAlignment="1">
      <alignment horizontal="center" vertical="top"/>
    </xf>
    <xf numFmtId="43" fontId="2" fillId="7" borderId="93" xfId="0" applyNumberFormat="1" applyFont="1" applyFill="1" applyBorder="1" applyAlignment="1">
      <alignment horizontal="center" vertical="top" wrapText="1"/>
    </xf>
    <xf numFmtId="43" fontId="18" fillId="0" borderId="88" xfId="0" applyNumberFormat="1" applyFont="1" applyFill="1" applyBorder="1" applyAlignment="1">
      <alignment horizontal="right" vertical="top" wrapText="1"/>
    </xf>
    <xf numFmtId="0" fontId="1" fillId="4" borderId="87" xfId="0" applyFont="1" applyFill="1" applyBorder="1" applyAlignment="1">
      <alignment horizontal="center" vertical="top" wrapText="1"/>
    </xf>
    <xf numFmtId="43" fontId="1" fillId="4" borderId="88" xfId="0" applyNumberFormat="1" applyFont="1" applyFill="1" applyBorder="1" applyAlignment="1">
      <alignment horizontal="right" vertical="top" wrapText="1"/>
    </xf>
    <xf numFmtId="43" fontId="1" fillId="4" borderId="88" xfId="0" applyNumberFormat="1" applyFont="1" applyFill="1" applyBorder="1" applyAlignment="1">
      <alignment horizontal="center" vertical="top" wrapText="1"/>
    </xf>
    <xf numFmtId="43" fontId="16" fillId="0" borderId="88" xfId="0" applyNumberFormat="1" applyFont="1" applyFill="1" applyBorder="1" applyAlignment="1">
      <alignment horizontal="right" vertical="top" wrapText="1"/>
    </xf>
    <xf numFmtId="43" fontId="18" fillId="0" borderId="89" xfId="4" applyNumberFormat="1" applyFont="1" applyFill="1" applyBorder="1" applyAlignment="1">
      <alignment vertical="top"/>
    </xf>
    <xf numFmtId="43" fontId="18" fillId="0" borderId="88" xfId="0" applyNumberFormat="1" applyFont="1" applyFill="1" applyBorder="1" applyAlignment="1">
      <alignment horizontal="center" vertical="top" wrapText="1"/>
    </xf>
    <xf numFmtId="43" fontId="18" fillId="0" borderId="88" xfId="0" applyNumberFormat="1" applyFont="1" applyFill="1" applyBorder="1" applyAlignment="1">
      <alignment horizontal="right" vertical="top"/>
    </xf>
    <xf numFmtId="43" fontId="18" fillId="0" borderId="88" xfId="0" applyNumberFormat="1" applyFont="1" applyFill="1" applyBorder="1" applyAlignment="1">
      <alignment horizontal="center" vertical="top"/>
    </xf>
    <xf numFmtId="0" fontId="13" fillId="0" borderId="87" xfId="0" applyFont="1" applyFill="1" applyBorder="1" applyAlignment="1">
      <alignment horizontal="center" vertical="top" wrapText="1"/>
    </xf>
    <xf numFmtId="43" fontId="13" fillId="0" borderId="88" xfId="0" applyNumberFormat="1" applyFont="1" applyFill="1" applyBorder="1" applyAlignment="1">
      <alignment horizontal="right" vertical="top" wrapText="1"/>
    </xf>
    <xf numFmtId="43" fontId="13" fillId="0" borderId="88" xfId="0" applyNumberFormat="1" applyFont="1" applyFill="1" applyBorder="1" applyAlignment="1">
      <alignment horizontal="center" vertical="top" wrapText="1"/>
    </xf>
    <xf numFmtId="43" fontId="18" fillId="0" borderId="91" xfId="0" applyNumberFormat="1" applyFont="1" applyFill="1" applyBorder="1" applyAlignment="1">
      <alignment horizontal="right" vertical="top"/>
    </xf>
    <xf numFmtId="43" fontId="18" fillId="0" borderId="86" xfId="0" applyNumberFormat="1" applyFont="1" applyFill="1" applyBorder="1" applyAlignment="1">
      <alignment horizontal="right" vertical="top" wrapText="1"/>
    </xf>
    <xf numFmtId="0" fontId="13" fillId="7" borderId="87" xfId="0" applyFont="1" applyFill="1" applyBorder="1" applyAlignment="1">
      <alignment horizontal="center" vertical="top"/>
    </xf>
    <xf numFmtId="43" fontId="13" fillId="7" borderId="88" xfId="0" applyNumberFormat="1" applyFont="1" applyFill="1" applyBorder="1" applyAlignment="1">
      <alignment horizontal="right" vertical="top"/>
    </xf>
    <xf numFmtId="43" fontId="13" fillId="7" borderId="88" xfId="0" applyNumberFormat="1" applyFont="1" applyFill="1" applyBorder="1" applyAlignment="1">
      <alignment horizontal="center" vertical="top"/>
    </xf>
    <xf numFmtId="43" fontId="15" fillId="6" borderId="88" xfId="0" applyNumberFormat="1" applyFont="1" applyFill="1" applyBorder="1" applyAlignment="1">
      <alignment horizontal="right" vertical="top"/>
    </xf>
    <xf numFmtId="43" fontId="13" fillId="0" borderId="93" xfId="0" applyNumberFormat="1" applyFont="1" applyFill="1" applyBorder="1" applyAlignment="1">
      <alignment horizontal="right" vertical="top"/>
    </xf>
    <xf numFmtId="43" fontId="2" fillId="0" borderId="95" xfId="0" applyNumberFormat="1" applyFont="1" applyFill="1" applyBorder="1" applyAlignment="1">
      <alignment horizontal="center" vertical="top" wrapText="1"/>
    </xf>
    <xf numFmtId="43" fontId="2" fillId="7" borderId="100" xfId="0" applyNumberFormat="1" applyFont="1" applyFill="1" applyBorder="1" applyAlignment="1">
      <alignment horizontal="right" vertical="top" wrapText="1"/>
    </xf>
    <xf numFmtId="43" fontId="1" fillId="4" borderId="98" xfId="0" applyNumberFormat="1" applyFont="1" applyFill="1" applyBorder="1" applyAlignment="1">
      <alignment horizontal="right" vertical="top" wrapText="1"/>
    </xf>
    <xf numFmtId="43" fontId="13" fillId="0" borderId="98" xfId="0" applyNumberFormat="1" applyFont="1" applyFill="1" applyBorder="1" applyAlignment="1">
      <alignment horizontal="right" vertical="top" wrapText="1"/>
    </xf>
    <xf numFmtId="43" fontId="2" fillId="0" borderId="99" xfId="0" applyNumberFormat="1" applyFont="1" applyFill="1" applyBorder="1" applyAlignment="1">
      <alignment horizontal="right" vertical="top" wrapText="1"/>
    </xf>
    <xf numFmtId="43" fontId="2" fillId="0" borderId="97" xfId="0" applyNumberFormat="1" applyFont="1" applyFill="1" applyBorder="1" applyAlignment="1">
      <alignment horizontal="right" vertical="top" wrapText="1"/>
    </xf>
    <xf numFmtId="43" fontId="13" fillId="7" borderId="98" xfId="0" applyNumberFormat="1" applyFont="1" applyFill="1" applyBorder="1" applyAlignment="1">
      <alignment horizontal="right" vertical="top"/>
    </xf>
    <xf numFmtId="43" fontId="13" fillId="0" borderId="100" xfId="0" applyNumberFormat="1" applyFont="1" applyFill="1" applyBorder="1" applyAlignment="1">
      <alignment horizontal="right" vertical="top"/>
    </xf>
    <xf numFmtId="0" fontId="1" fillId="3" borderId="98" xfId="0" applyFont="1" applyFill="1" applyBorder="1" applyAlignment="1">
      <alignment vertical="top" wrapText="1"/>
    </xf>
    <xf numFmtId="43" fontId="2" fillId="0" borderId="101" xfId="0" applyNumberFormat="1" applyFont="1" applyFill="1" applyBorder="1" applyAlignment="1">
      <alignment horizontal="right" vertical="top" wrapText="1"/>
    </xf>
    <xf numFmtId="0" fontId="16" fillId="7" borderId="80" xfId="0" applyFont="1" applyFill="1" applyBorder="1" applyAlignment="1">
      <alignment vertical="top"/>
    </xf>
    <xf numFmtId="0" fontId="16" fillId="7" borderId="81" xfId="0" applyFont="1" applyFill="1" applyBorder="1" applyAlignment="1">
      <alignment horizontal="center" vertical="top"/>
    </xf>
    <xf numFmtId="43" fontId="16" fillId="0" borderId="82" xfId="0" applyNumberFormat="1" applyFont="1" applyFill="1" applyBorder="1" applyAlignment="1">
      <alignment vertical="top"/>
    </xf>
    <xf numFmtId="9" fontId="16" fillId="0" borderId="83" xfId="0" applyNumberFormat="1" applyFont="1" applyFill="1" applyBorder="1" applyAlignment="1">
      <alignment horizontal="center" vertical="top"/>
    </xf>
    <xf numFmtId="0" fontId="13" fillId="7" borderId="13" xfId="0" applyFont="1" applyFill="1" applyBorder="1" applyAlignment="1">
      <alignment vertical="top"/>
    </xf>
    <xf numFmtId="43" fontId="18" fillId="7" borderId="93" xfId="0" applyNumberFormat="1" applyFont="1" applyFill="1" applyBorder="1" applyAlignment="1">
      <alignment horizontal="right" vertical="top" wrapText="1"/>
    </xf>
    <xf numFmtId="43" fontId="18" fillId="7" borderId="93" xfId="0" applyNumberFormat="1" applyFont="1" applyFill="1" applyBorder="1" applyAlignment="1">
      <alignment horizontal="center" vertical="top" wrapText="1"/>
    </xf>
    <xf numFmtId="43" fontId="18" fillId="4" borderId="88" xfId="0" applyNumberFormat="1" applyFont="1" applyFill="1" applyBorder="1" applyAlignment="1">
      <alignment horizontal="right" vertical="top" wrapText="1"/>
    </xf>
    <xf numFmtId="43" fontId="18" fillId="4" borderId="88" xfId="0" applyNumberFormat="1" applyFont="1" applyFill="1" applyBorder="1" applyAlignment="1">
      <alignment horizontal="center" vertical="top" wrapText="1"/>
    </xf>
    <xf numFmtId="43" fontId="18" fillId="6" borderId="88" xfId="0" applyNumberFormat="1" applyFont="1" applyFill="1" applyBorder="1" applyAlignment="1">
      <alignment horizontal="right" vertical="top" wrapText="1"/>
    </xf>
    <xf numFmtId="43" fontId="18" fillId="6" borderId="88" xfId="0" applyNumberFormat="1" applyFont="1" applyFill="1" applyBorder="1" applyAlignment="1">
      <alignment horizontal="center" vertical="top" wrapText="1"/>
    </xf>
    <xf numFmtId="0" fontId="2" fillId="7" borderId="87" xfId="0" applyFont="1" applyFill="1" applyBorder="1" applyAlignment="1">
      <alignment horizontal="center" vertical="top" wrapText="1"/>
    </xf>
    <xf numFmtId="43" fontId="18" fillId="7" borderId="88" xfId="0" applyNumberFormat="1" applyFont="1" applyFill="1" applyBorder="1" applyAlignment="1">
      <alignment horizontal="right" vertical="top" wrapText="1"/>
    </xf>
    <xf numFmtId="43" fontId="18" fillId="7" borderId="88" xfId="0" applyNumberFormat="1" applyFont="1" applyFill="1" applyBorder="1" applyAlignment="1">
      <alignment horizontal="center" vertical="top" wrapText="1"/>
    </xf>
    <xf numFmtId="43" fontId="18" fillId="0" borderId="89" xfId="4" applyNumberFormat="1" applyFont="1" applyBorder="1" applyAlignment="1">
      <alignment vertical="top"/>
    </xf>
    <xf numFmtId="43" fontId="15" fillId="6" borderId="88" xfId="0" applyNumberFormat="1" applyFont="1" applyFill="1" applyBorder="1" applyAlignment="1">
      <alignment horizontal="right" vertical="top" wrapText="1"/>
    </xf>
    <xf numFmtId="43" fontId="15" fillId="6" borderId="88" xfId="0" applyNumberFormat="1" applyFont="1" applyFill="1" applyBorder="1" applyAlignment="1">
      <alignment horizontal="center" vertical="top" wrapText="1"/>
    </xf>
    <xf numFmtId="43" fontId="18" fillId="4" borderId="88" xfId="0" applyNumberFormat="1" applyFont="1" applyFill="1" applyBorder="1" applyAlignment="1">
      <alignment horizontal="right" vertical="top"/>
    </xf>
    <xf numFmtId="43" fontId="18" fillId="4" borderId="88" xfId="0" applyNumberFormat="1" applyFont="1" applyFill="1" applyBorder="1" applyAlignment="1">
      <alignment horizontal="center" vertical="top"/>
    </xf>
    <xf numFmtId="43" fontId="15" fillId="6" borderId="88" xfId="0" applyNumberFormat="1" applyFont="1" applyFill="1" applyBorder="1" applyAlignment="1">
      <alignment horizontal="center" vertical="top"/>
    </xf>
    <xf numFmtId="43" fontId="18" fillId="7" borderId="88" xfId="0" applyNumberFormat="1" applyFont="1" applyFill="1" applyBorder="1" applyAlignment="1">
      <alignment horizontal="right" vertical="top"/>
    </xf>
    <xf numFmtId="43" fontId="18" fillId="7" borderId="88" xfId="0" applyNumberFormat="1" applyFont="1" applyFill="1" applyBorder="1" applyAlignment="1">
      <alignment horizontal="center" vertical="top"/>
    </xf>
    <xf numFmtId="43" fontId="18" fillId="6" borderId="88" xfId="0" applyNumberFormat="1" applyFont="1" applyFill="1" applyBorder="1" applyAlignment="1">
      <alignment horizontal="right" vertical="top"/>
    </xf>
    <xf numFmtId="43" fontId="18" fillId="6" borderId="88" xfId="0" applyNumberFormat="1" applyFont="1" applyFill="1" applyBorder="1" applyAlignment="1">
      <alignment horizontal="center" vertical="top"/>
    </xf>
    <xf numFmtId="43" fontId="18" fillId="0" borderId="91" xfId="0" applyNumberFormat="1" applyFont="1" applyFill="1" applyBorder="1" applyAlignment="1">
      <alignment horizontal="center" vertical="top"/>
    </xf>
    <xf numFmtId="43" fontId="18" fillId="0" borderId="86" xfId="0" applyNumberFormat="1" applyFont="1" applyFill="1" applyBorder="1" applyAlignment="1">
      <alignment horizontal="center" vertical="top" wrapText="1"/>
    </xf>
    <xf numFmtId="43" fontId="18" fillId="0" borderId="93" xfId="0" applyNumberFormat="1" applyFont="1" applyFill="1" applyBorder="1" applyAlignment="1">
      <alignment horizontal="right" vertical="top"/>
    </xf>
    <xf numFmtId="43" fontId="18" fillId="0" borderId="93" xfId="0" applyNumberFormat="1" applyFont="1" applyFill="1" applyBorder="1" applyAlignment="1">
      <alignment horizontal="center" vertical="top"/>
    </xf>
    <xf numFmtId="43" fontId="18" fillId="0" borderId="95" xfId="0" applyNumberFormat="1" applyFont="1" applyFill="1" applyBorder="1" applyAlignment="1">
      <alignment horizontal="right" vertical="top" wrapText="1"/>
    </xf>
    <xf numFmtId="43" fontId="18" fillId="0" borderId="95" xfId="0" applyNumberFormat="1" applyFont="1" applyFill="1" applyBorder="1" applyAlignment="1">
      <alignment horizontal="center" vertical="top" wrapText="1"/>
    </xf>
    <xf numFmtId="43" fontId="2" fillId="7" borderId="98" xfId="0" applyNumberFormat="1" applyFont="1" applyFill="1" applyBorder="1" applyAlignment="1">
      <alignment horizontal="right" vertical="top" wrapText="1"/>
    </xf>
    <xf numFmtId="43" fontId="1" fillId="7" borderId="70" xfId="1" applyNumberFormat="1" applyFont="1" applyFill="1" applyBorder="1" applyAlignment="1">
      <alignment vertical="top" wrapText="1"/>
    </xf>
    <xf numFmtId="43" fontId="13" fillId="0" borderId="51" xfId="0" applyNumberFormat="1" applyFont="1" applyFill="1" applyBorder="1" applyAlignment="1">
      <alignment vertical="top"/>
    </xf>
    <xf numFmtId="43" fontId="2" fillId="0" borderId="48" xfId="1" applyNumberFormat="1" applyFont="1" applyFill="1" applyBorder="1" applyAlignment="1">
      <alignment vertical="top" wrapText="1"/>
    </xf>
    <xf numFmtId="43" fontId="2" fillId="0" borderId="47" xfId="1" applyNumberFormat="1" applyFont="1" applyFill="1" applyBorder="1" applyAlignment="1">
      <alignment vertical="top" wrapText="1"/>
    </xf>
    <xf numFmtId="43" fontId="13" fillId="0" borderId="70" xfId="0" applyNumberFormat="1" applyFont="1" applyFill="1" applyBorder="1" applyAlignment="1">
      <alignment vertical="top"/>
    </xf>
    <xf numFmtId="43" fontId="2" fillId="0" borderId="52" xfId="1" applyNumberFormat="1" applyFont="1" applyFill="1" applyBorder="1" applyAlignment="1">
      <alignment vertical="top" wrapText="1"/>
    </xf>
    <xf numFmtId="43" fontId="1" fillId="0" borderId="53" xfId="1" applyNumberFormat="1" applyFont="1" applyFill="1" applyBorder="1" applyAlignment="1">
      <alignment horizontal="center" vertical="top" wrapText="1"/>
    </xf>
    <xf numFmtId="43" fontId="16" fillId="0" borderId="0" xfId="0" applyNumberFormat="1" applyFont="1" applyFill="1" applyBorder="1" applyAlignment="1">
      <alignment horizontal="center" vertical="top"/>
    </xf>
    <xf numFmtId="9" fontId="16" fillId="0" borderId="0" xfId="0" applyNumberFormat="1" applyFont="1" applyFill="1" applyBorder="1" applyAlignment="1">
      <alignment horizontal="center" vertical="top"/>
    </xf>
    <xf numFmtId="43" fontId="1" fillId="0" borderId="0" xfId="1" applyNumberFormat="1" applyFont="1" applyFill="1" applyBorder="1" applyAlignment="1">
      <alignment horizontal="left" vertical="top" wrapText="1"/>
    </xf>
    <xf numFmtId="43" fontId="1" fillId="0" borderId="0" xfId="2" applyNumberFormat="1" applyFont="1" applyFill="1" applyBorder="1" applyAlignment="1">
      <alignment horizontal="left" vertical="top" wrapText="1"/>
    </xf>
    <xf numFmtId="43" fontId="1" fillId="0" borderId="0" xfId="0" applyNumberFormat="1" applyFont="1" applyFill="1" applyBorder="1" applyAlignment="1">
      <alignment horizontal="left" vertical="top"/>
    </xf>
    <xf numFmtId="43" fontId="1" fillId="0" borderId="0" xfId="1" applyNumberFormat="1" applyFont="1" applyFill="1" applyBorder="1" applyAlignment="1">
      <alignment horizontal="center" vertical="top" wrapText="1"/>
    </xf>
    <xf numFmtId="0" fontId="16" fillId="0" borderId="74" xfId="0" applyFont="1" applyFill="1" applyBorder="1" applyAlignment="1">
      <alignment horizontal="center" vertical="top"/>
    </xf>
    <xf numFmtId="43" fontId="14" fillId="0" borderId="0" xfId="0" applyNumberFormat="1" applyFont="1" applyFill="1" applyBorder="1" applyAlignment="1">
      <alignment horizontal="left" vertical="top"/>
    </xf>
    <xf numFmtId="0" fontId="13" fillId="4" borderId="13" xfId="0" applyFont="1" applyFill="1" applyBorder="1" applyAlignment="1">
      <alignment vertical="top"/>
    </xf>
    <xf numFmtId="0" fontId="14" fillId="0" borderId="12" xfId="0" applyFont="1" applyFill="1" applyBorder="1" applyAlignment="1">
      <alignment vertical="top"/>
    </xf>
    <xf numFmtId="0" fontId="14" fillId="2" borderId="13" xfId="0" applyFont="1" applyFill="1" applyBorder="1" applyAlignment="1">
      <alignment horizontal="left" vertical="top"/>
    </xf>
    <xf numFmtId="43" fontId="2" fillId="7" borderId="86" xfId="1" applyNumberFormat="1" applyFont="1" applyFill="1" applyBorder="1" applyAlignment="1">
      <alignment horizontal="right" vertical="top" wrapText="1"/>
    </xf>
    <xf numFmtId="0" fontId="13" fillId="2" borderId="87" xfId="0" applyFont="1" applyFill="1" applyBorder="1" applyAlignment="1">
      <alignment horizontal="center" vertical="top"/>
    </xf>
    <xf numFmtId="43" fontId="13" fillId="2" borderId="88" xfId="0" applyNumberFormat="1" applyFont="1" applyFill="1" applyBorder="1" applyAlignment="1">
      <alignment horizontal="right" vertical="top"/>
    </xf>
    <xf numFmtId="43" fontId="13" fillId="2" borderId="88" xfId="0" applyNumberFormat="1" applyFont="1" applyFill="1" applyBorder="1" applyAlignment="1">
      <alignment horizontal="center" vertical="top"/>
    </xf>
    <xf numFmtId="0" fontId="13" fillId="0" borderId="94" xfId="0" applyFont="1" applyFill="1" applyBorder="1" applyAlignment="1">
      <alignment horizontal="center" vertical="top"/>
    </xf>
    <xf numFmtId="43" fontId="13" fillId="0" borderId="95" xfId="0" applyNumberFormat="1" applyFont="1" applyFill="1" applyBorder="1" applyAlignment="1">
      <alignment horizontal="right" vertical="top"/>
    </xf>
    <xf numFmtId="43" fontId="13" fillId="0" borderId="95" xfId="0" applyNumberFormat="1" applyFont="1" applyFill="1" applyBorder="1" applyAlignment="1">
      <alignment horizontal="center" vertical="top"/>
    </xf>
    <xf numFmtId="43" fontId="13" fillId="0" borderId="93" xfId="1" applyNumberFormat="1" applyFont="1" applyFill="1" applyBorder="1" applyAlignment="1">
      <alignment horizontal="right" vertical="top"/>
    </xf>
    <xf numFmtId="43" fontId="2" fillId="7" borderId="97" xfId="0" applyNumberFormat="1" applyFont="1" applyFill="1" applyBorder="1" applyAlignment="1">
      <alignment horizontal="right" vertical="top" wrapText="1"/>
    </xf>
    <xf numFmtId="43" fontId="1" fillId="7" borderId="98" xfId="1" applyNumberFormat="1" applyFont="1" applyFill="1" applyBorder="1" applyAlignment="1">
      <alignment horizontal="right" vertical="top" wrapText="1"/>
    </xf>
    <xf numFmtId="43" fontId="1" fillId="6" borderId="98" xfId="1" applyNumberFormat="1" applyFont="1" applyFill="1" applyBorder="1" applyAlignment="1">
      <alignment horizontal="right" vertical="top" wrapText="1"/>
    </xf>
    <xf numFmtId="43" fontId="2" fillId="0" borderId="98" xfId="0" applyNumberFormat="1" applyFont="1" applyFill="1" applyBorder="1" applyAlignment="1">
      <alignment horizontal="center" vertical="top" wrapText="1"/>
    </xf>
    <xf numFmtId="43" fontId="13" fillId="2" borderId="98" xfId="1" applyNumberFormat="1" applyFont="1" applyFill="1" applyBorder="1" applyAlignment="1">
      <alignment horizontal="right" vertical="top"/>
    </xf>
    <xf numFmtId="43" fontId="13" fillId="6" borderId="98" xfId="1" applyNumberFormat="1" applyFont="1" applyFill="1" applyBorder="1" applyAlignment="1">
      <alignment horizontal="right" vertical="top"/>
    </xf>
    <xf numFmtId="43" fontId="13" fillId="4" borderId="98" xfId="1" applyNumberFormat="1" applyFont="1" applyFill="1" applyBorder="1" applyAlignment="1">
      <alignment horizontal="right" vertical="top"/>
    </xf>
    <xf numFmtId="43" fontId="14" fillId="6" borderId="98" xfId="1" applyNumberFormat="1" applyFont="1" applyFill="1" applyBorder="1" applyAlignment="1">
      <alignment horizontal="right" vertical="top"/>
    </xf>
    <xf numFmtId="43" fontId="1" fillId="6" borderId="98" xfId="1" applyNumberFormat="1" applyFont="1" applyFill="1" applyBorder="1" applyAlignment="1">
      <alignment horizontal="right" vertical="top"/>
    </xf>
    <xf numFmtId="43" fontId="14" fillId="7" borderId="97" xfId="1" applyNumberFormat="1" applyFont="1" applyFill="1" applyBorder="1" applyAlignment="1">
      <alignment horizontal="right" vertical="top"/>
    </xf>
    <xf numFmtId="43" fontId="13" fillId="0" borderId="98" xfId="1" applyNumberFormat="1" applyFont="1" applyFill="1" applyBorder="1" applyAlignment="1">
      <alignment horizontal="right" vertical="top"/>
    </xf>
    <xf numFmtId="43" fontId="13" fillId="0" borderId="101" xfId="1" applyNumberFormat="1" applyFont="1" applyFill="1" applyBorder="1" applyAlignment="1">
      <alignment horizontal="right" vertical="top"/>
    </xf>
    <xf numFmtId="43" fontId="16" fillId="2" borderId="76" xfId="0" applyNumberFormat="1" applyFont="1" applyFill="1" applyBorder="1" applyAlignment="1">
      <alignment horizontal="center" vertical="top"/>
    </xf>
    <xf numFmtId="0" fontId="13" fillId="7" borderId="53" xfId="0" applyFont="1" applyFill="1" applyBorder="1" applyAlignment="1">
      <alignment horizontal="left" vertical="top"/>
    </xf>
    <xf numFmtId="0" fontId="13" fillId="4" borderId="53" xfId="0" applyFont="1" applyFill="1" applyBorder="1" applyAlignment="1">
      <alignment horizontal="left" vertical="top"/>
    </xf>
    <xf numFmtId="2" fontId="13" fillId="4" borderId="53" xfId="0" applyNumberFormat="1" applyFont="1" applyFill="1" applyBorder="1" applyAlignment="1">
      <alignment horizontal="center" vertical="top"/>
    </xf>
    <xf numFmtId="0" fontId="16" fillId="6" borderId="53" xfId="0" applyFont="1" applyFill="1" applyBorder="1" applyAlignment="1">
      <alignment horizontal="left" vertical="top"/>
    </xf>
    <xf numFmtId="0" fontId="13" fillId="2" borderId="53" xfId="0" applyFont="1" applyFill="1" applyBorder="1" applyAlignment="1">
      <alignment horizontal="left" vertical="top"/>
    </xf>
    <xf numFmtId="0" fontId="16" fillId="4" borderId="8" xfId="0" applyFont="1" applyFill="1" applyBorder="1" applyAlignment="1">
      <alignment horizontal="center" vertical="top"/>
    </xf>
    <xf numFmtId="43" fontId="17" fillId="6" borderId="8" xfId="0" applyNumberFormat="1" applyFont="1" applyFill="1" applyBorder="1" applyAlignment="1">
      <alignment horizontal="center" vertical="top"/>
    </xf>
    <xf numFmtId="0" fontId="16" fillId="0" borderId="8" xfId="0" applyFont="1" applyFill="1" applyBorder="1" applyAlignment="1">
      <alignment horizontal="center" vertical="top"/>
    </xf>
    <xf numFmtId="9" fontId="16" fillId="0" borderId="8" xfId="0" applyNumberFormat="1" applyFont="1" applyFill="1" applyBorder="1" applyAlignment="1">
      <alignment horizontal="center" vertical="top"/>
    </xf>
    <xf numFmtId="9" fontId="16" fillId="4" borderId="8" xfId="0" applyNumberFormat="1" applyFont="1" applyFill="1" applyBorder="1" applyAlignment="1">
      <alignment horizontal="center" vertical="top"/>
    </xf>
    <xf numFmtId="9" fontId="16" fillId="6" borderId="8" xfId="0" applyNumberFormat="1" applyFont="1" applyFill="1" applyBorder="1" applyAlignment="1">
      <alignment horizontal="center" vertical="top"/>
    </xf>
    <xf numFmtId="9" fontId="16" fillId="7" borderId="8" xfId="0" applyNumberFormat="1" applyFont="1" applyFill="1" applyBorder="1" applyAlignment="1">
      <alignment horizontal="center" vertical="top"/>
    </xf>
    <xf numFmtId="9" fontId="16" fillId="2" borderId="8" xfId="0" applyNumberFormat="1" applyFont="1" applyFill="1" applyBorder="1" applyAlignment="1">
      <alignment horizontal="center" vertical="top"/>
    </xf>
    <xf numFmtId="0" fontId="16" fillId="6" borderId="8" xfId="0" applyFont="1" applyFill="1" applyBorder="1" applyAlignment="1">
      <alignment horizontal="center" vertical="top"/>
    </xf>
    <xf numFmtId="0" fontId="16" fillId="0" borderId="106" xfId="0" applyFont="1" applyFill="1" applyBorder="1" applyAlignment="1">
      <alignment horizontal="center" vertical="top"/>
    </xf>
    <xf numFmtId="0" fontId="16" fillId="0" borderId="105" xfId="0" applyFont="1" applyFill="1" applyBorder="1" applyAlignment="1">
      <alignment horizontal="center" vertical="top"/>
    </xf>
    <xf numFmtId="0" fontId="16" fillId="3" borderId="8" xfId="0" applyFont="1" applyFill="1" applyBorder="1" applyAlignment="1">
      <alignment horizontal="center" vertical="top"/>
    </xf>
    <xf numFmtId="0" fontId="16" fillId="0" borderId="107" xfId="0" applyFont="1" applyFill="1" applyBorder="1" applyAlignment="1">
      <alignment horizontal="center" vertical="top"/>
    </xf>
    <xf numFmtId="43" fontId="1" fillId="7" borderId="109" xfId="1" applyNumberFormat="1" applyFont="1" applyFill="1" applyBorder="1" applyAlignment="1">
      <alignment horizontal="left" vertical="top" wrapText="1"/>
    </xf>
    <xf numFmtId="43" fontId="1" fillId="4" borderId="109" xfId="1" applyNumberFormat="1" applyFont="1" applyFill="1" applyBorder="1" applyAlignment="1">
      <alignment horizontal="left" vertical="top" wrapText="1"/>
    </xf>
    <xf numFmtId="43" fontId="1" fillId="6" borderId="109" xfId="1" applyNumberFormat="1" applyFont="1" applyFill="1" applyBorder="1" applyAlignment="1">
      <alignment horizontal="left" vertical="top" wrapText="1"/>
    </xf>
    <xf numFmtId="43" fontId="13" fillId="0" borderId="109" xfId="0" applyNumberFormat="1" applyFont="1" applyFill="1" applyBorder="1" applyAlignment="1">
      <alignment horizontal="center" vertical="top"/>
    </xf>
    <xf numFmtId="43" fontId="1" fillId="0" borderId="109" xfId="1" applyNumberFormat="1" applyFont="1" applyFill="1" applyBorder="1" applyAlignment="1">
      <alignment horizontal="left" vertical="top" wrapText="1"/>
    </xf>
    <xf numFmtId="43" fontId="13" fillId="0" borderId="109" xfId="0" applyNumberFormat="1" applyFont="1" applyFill="1" applyBorder="1" applyAlignment="1">
      <alignment horizontal="left" vertical="top"/>
    </xf>
    <xf numFmtId="43" fontId="1" fillId="4" borderId="109" xfId="2" applyNumberFormat="1" applyFont="1" applyFill="1" applyBorder="1" applyAlignment="1">
      <alignment horizontal="left" vertical="top" wrapText="1"/>
    </xf>
    <xf numFmtId="43" fontId="2" fillId="6" borderId="109" xfId="1" applyNumberFormat="1" applyFont="1" applyFill="1" applyBorder="1" applyAlignment="1">
      <alignment horizontal="left" vertical="top" wrapText="1"/>
    </xf>
    <xf numFmtId="43" fontId="1" fillId="0" borderId="109" xfId="2" applyNumberFormat="1" applyFont="1" applyFill="1" applyBorder="1" applyAlignment="1">
      <alignment horizontal="left" vertical="top" wrapText="1"/>
    </xf>
    <xf numFmtId="43" fontId="1" fillId="2" borderId="109" xfId="2" applyNumberFormat="1" applyFont="1" applyFill="1" applyBorder="1" applyAlignment="1">
      <alignment horizontal="left" vertical="top" wrapText="1"/>
    </xf>
    <xf numFmtId="43" fontId="1" fillId="0" borderId="109" xfId="1" applyNumberFormat="1" applyFont="1" applyFill="1" applyBorder="1" applyAlignment="1">
      <alignment vertical="top" wrapText="1"/>
    </xf>
    <xf numFmtId="43" fontId="14" fillId="0" borderId="109" xfId="0" applyNumberFormat="1" applyFont="1" applyFill="1" applyBorder="1" applyAlignment="1">
      <alignment horizontal="left" vertical="top"/>
    </xf>
    <xf numFmtId="43" fontId="14" fillId="7" borderId="109" xfId="0" applyNumberFormat="1" applyFont="1" applyFill="1" applyBorder="1" applyAlignment="1">
      <alignment horizontal="left" vertical="top"/>
    </xf>
    <xf numFmtId="43" fontId="1" fillId="0" borderId="109" xfId="1" applyNumberFormat="1" applyFont="1" applyFill="1" applyBorder="1" applyAlignment="1">
      <alignment horizontal="center" vertical="top" wrapText="1"/>
    </xf>
    <xf numFmtId="43" fontId="13" fillId="0" borderId="110" xfId="0" applyNumberFormat="1" applyFont="1" applyFill="1" applyBorder="1" applyAlignment="1">
      <alignment horizontal="left" vertical="top"/>
    </xf>
    <xf numFmtId="43" fontId="13" fillId="0" borderId="108" xfId="0" applyNumberFormat="1" applyFont="1" applyFill="1" applyBorder="1" applyAlignment="1">
      <alignment horizontal="left" vertical="top"/>
    </xf>
    <xf numFmtId="43" fontId="1" fillId="3" borderId="109" xfId="1" applyNumberFormat="1" applyFont="1" applyFill="1" applyBorder="1" applyAlignment="1">
      <alignment horizontal="center" vertical="top" wrapText="1"/>
    </xf>
    <xf numFmtId="43" fontId="13" fillId="0" borderId="111" xfId="0" applyNumberFormat="1" applyFont="1" applyFill="1" applyBorder="1" applyAlignment="1">
      <alignment horizontal="left" vertical="top"/>
    </xf>
    <xf numFmtId="43" fontId="13" fillId="0" borderId="58" xfId="0" applyNumberFormat="1" applyFont="1" applyFill="1" applyBorder="1" applyAlignment="1">
      <alignment horizontal="center" vertical="top"/>
    </xf>
    <xf numFmtId="43" fontId="2" fillId="6" borderId="53" xfId="1" applyNumberFormat="1" applyFont="1" applyFill="1" applyBorder="1" applyAlignment="1">
      <alignment horizontal="left" vertical="top" wrapText="1"/>
    </xf>
    <xf numFmtId="43" fontId="1" fillId="2" borderId="53" xfId="2" applyNumberFormat="1" applyFont="1" applyFill="1" applyBorder="1" applyAlignment="1">
      <alignment horizontal="left" vertical="top" wrapText="1"/>
    </xf>
    <xf numFmtId="0" fontId="2" fillId="0" borderId="112" xfId="0" applyFont="1" applyFill="1" applyBorder="1" applyAlignment="1">
      <alignment horizontal="center" vertical="top" wrapText="1"/>
    </xf>
    <xf numFmtId="0" fontId="2" fillId="0" borderId="113" xfId="0" applyFont="1" applyFill="1" applyBorder="1" applyAlignment="1">
      <alignment horizontal="center" vertical="top" wrapText="1"/>
    </xf>
    <xf numFmtId="43" fontId="13" fillId="0" borderId="27" xfId="0" applyNumberFormat="1" applyFont="1" applyFill="1" applyBorder="1" applyAlignment="1">
      <alignment horizontal="center" vertical="top" wrapText="1"/>
    </xf>
    <xf numFmtId="43" fontId="13" fillId="0" borderId="114" xfId="0" applyNumberFormat="1" applyFont="1" applyFill="1" applyBorder="1" applyAlignment="1">
      <alignment horizontal="center" vertical="top"/>
    </xf>
    <xf numFmtId="0" fontId="13" fillId="0" borderId="114" xfId="0" applyFont="1" applyFill="1" applyBorder="1" applyAlignment="1">
      <alignment horizontal="left" vertical="top"/>
    </xf>
    <xf numFmtId="0" fontId="16" fillId="0" borderId="115" xfId="0" applyFont="1" applyFill="1" applyBorder="1" applyAlignment="1">
      <alignment horizontal="center" vertical="top"/>
    </xf>
    <xf numFmtId="43" fontId="13" fillId="0" borderId="116" xfId="0" applyNumberFormat="1" applyFont="1" applyFill="1" applyBorder="1" applyAlignment="1">
      <alignment horizontal="center" vertical="top"/>
    </xf>
    <xf numFmtId="43" fontId="13" fillId="0" borderId="67" xfId="0" applyNumberFormat="1" applyFont="1" applyFill="1" applyBorder="1" applyAlignment="1">
      <alignment horizontal="center" vertical="top"/>
    </xf>
    <xf numFmtId="2" fontId="13" fillId="0" borderId="67" xfId="0" applyNumberFormat="1" applyFont="1" applyFill="1" applyBorder="1" applyAlignment="1">
      <alignment horizontal="center" vertical="top"/>
    </xf>
    <xf numFmtId="0" fontId="16" fillId="7" borderId="80" xfId="0" applyFont="1" applyFill="1" applyBorder="1" applyAlignment="1">
      <alignment horizontal="center" vertical="top"/>
    </xf>
    <xf numFmtId="0" fontId="16" fillId="7" borderId="105" xfId="0" applyFont="1" applyFill="1" applyBorder="1" applyAlignment="1">
      <alignment horizontal="center" vertical="top"/>
    </xf>
    <xf numFmtId="43" fontId="1" fillId="7" borderId="108" xfId="1" applyNumberFormat="1" applyFont="1" applyFill="1" applyBorder="1" applyAlignment="1">
      <alignment horizontal="left" vertical="top" wrapText="1"/>
    </xf>
    <xf numFmtId="43" fontId="1" fillId="7" borderId="58" xfId="1" applyNumberFormat="1" applyFont="1" applyFill="1" applyBorder="1" applyAlignment="1">
      <alignment horizontal="left" vertical="top" wrapText="1"/>
    </xf>
    <xf numFmtId="0" fontId="13" fillId="7" borderId="58" xfId="0" applyFont="1" applyFill="1" applyBorder="1" applyAlignment="1">
      <alignment horizontal="left" vertical="top"/>
    </xf>
    <xf numFmtId="0" fontId="1" fillId="3" borderId="76" xfId="0" applyFont="1" applyFill="1" applyBorder="1" applyAlignment="1">
      <alignment horizontal="left" vertical="top"/>
    </xf>
    <xf numFmtId="0" fontId="1" fillId="3" borderId="76" xfId="0" applyFont="1" applyFill="1" applyBorder="1" applyAlignment="1">
      <alignment vertical="top"/>
    </xf>
    <xf numFmtId="43" fontId="16" fillId="0" borderId="45" xfId="1" applyNumberFormat="1" applyFont="1" applyFill="1" applyBorder="1" applyAlignment="1">
      <alignment horizontal="right" vertical="top"/>
    </xf>
    <xf numFmtId="43" fontId="1" fillId="2" borderId="51" xfId="2" applyNumberFormat="1" applyFont="1" applyFill="1" applyBorder="1" applyAlignment="1">
      <alignment horizontal="left" vertical="top" wrapText="1"/>
    </xf>
    <xf numFmtId="43" fontId="2" fillId="0" borderId="93" xfId="1" applyNumberFormat="1" applyFont="1" applyFill="1" applyBorder="1" applyAlignment="1">
      <alignment horizontal="right" vertical="top"/>
    </xf>
    <xf numFmtId="43" fontId="2" fillId="4" borderId="98" xfId="1" applyNumberFormat="1" applyFont="1" applyFill="1" applyBorder="1" applyAlignment="1">
      <alignment horizontal="right" vertical="top"/>
    </xf>
    <xf numFmtId="43" fontId="13" fillId="0" borderId="98" xfId="0" applyNumberFormat="1" applyFont="1" applyFill="1" applyBorder="1" applyAlignment="1">
      <alignment horizontal="center" vertical="top"/>
    </xf>
    <xf numFmtId="43" fontId="14" fillId="7" borderId="98" xfId="1" applyNumberFormat="1" applyFont="1" applyFill="1" applyBorder="1" applyAlignment="1">
      <alignment horizontal="right" vertical="top"/>
    </xf>
    <xf numFmtId="43" fontId="13" fillId="0" borderId="99" xfId="1" applyNumberFormat="1" applyFont="1" applyFill="1" applyBorder="1" applyAlignment="1">
      <alignment horizontal="right" vertical="top"/>
    </xf>
    <xf numFmtId="2" fontId="13" fillId="6" borderId="53" xfId="0" applyNumberFormat="1" applyFont="1" applyFill="1" applyBorder="1" applyAlignment="1">
      <alignment horizontal="center" vertical="top"/>
    </xf>
    <xf numFmtId="43" fontId="2" fillId="0" borderId="109" xfId="1" applyNumberFormat="1" applyFont="1" applyFill="1" applyBorder="1" applyAlignment="1">
      <alignment horizontal="left" vertical="top" wrapText="1"/>
    </xf>
    <xf numFmtId="43" fontId="2" fillId="0" borderId="53" xfId="1" applyNumberFormat="1" applyFont="1" applyFill="1" applyBorder="1" applyAlignment="1">
      <alignment horizontal="left" vertical="top" wrapText="1"/>
    </xf>
    <xf numFmtId="43" fontId="16" fillId="0" borderId="78" xfId="0" applyNumberFormat="1" applyFont="1" applyFill="1" applyBorder="1" applyAlignment="1">
      <alignment horizontal="center" vertical="top"/>
    </xf>
    <xf numFmtId="9" fontId="16" fillId="0" borderId="106" xfId="0" applyNumberFormat="1" applyFont="1" applyFill="1" applyBorder="1" applyAlignment="1">
      <alignment horizontal="center" vertical="top"/>
    </xf>
    <xf numFmtId="0" fontId="1" fillId="0" borderId="0" xfId="0" applyFont="1" applyFill="1" applyBorder="1" applyAlignment="1">
      <alignment horizontal="left" vertical="top"/>
    </xf>
    <xf numFmtId="0" fontId="2" fillId="7" borderId="87" xfId="0" applyFont="1" applyFill="1" applyBorder="1" applyAlignment="1">
      <alignment horizontal="center" vertical="top"/>
    </xf>
    <xf numFmtId="43" fontId="2" fillId="7" borderId="88" xfId="0" applyNumberFormat="1" applyFont="1" applyFill="1" applyBorder="1" applyAlignment="1">
      <alignment horizontal="right" vertical="top"/>
    </xf>
    <xf numFmtId="43" fontId="2" fillId="7" borderId="88" xfId="0" applyNumberFormat="1" applyFont="1" applyFill="1" applyBorder="1" applyAlignment="1">
      <alignment horizontal="center" vertical="top"/>
    </xf>
    <xf numFmtId="0" fontId="2" fillId="0" borderId="94" xfId="0" applyFont="1" applyFill="1" applyBorder="1" applyAlignment="1">
      <alignment horizontal="center" vertical="top"/>
    </xf>
    <xf numFmtId="43" fontId="2" fillId="0" borderId="95" xfId="0" applyNumberFormat="1" applyFont="1" applyFill="1" applyBorder="1" applyAlignment="1">
      <alignment horizontal="right" vertical="top"/>
    </xf>
    <xf numFmtId="43" fontId="2" fillId="0" borderId="95" xfId="0" applyNumberFormat="1" applyFont="1" applyFill="1" applyBorder="1" applyAlignment="1">
      <alignment horizontal="center" vertical="top"/>
    </xf>
    <xf numFmtId="43" fontId="2" fillId="7" borderId="98" xfId="0" applyNumberFormat="1" applyFont="1" applyFill="1" applyBorder="1" applyAlignment="1">
      <alignment horizontal="right" vertical="top"/>
    </xf>
    <xf numFmtId="43" fontId="2" fillId="0" borderId="101" xfId="0" applyNumberFormat="1" applyFont="1" applyFill="1" applyBorder="1" applyAlignment="1">
      <alignment horizontal="right" vertical="top"/>
    </xf>
    <xf numFmtId="43" fontId="2" fillId="7" borderId="51" xfId="0" applyNumberFormat="1" applyFont="1" applyFill="1" applyBorder="1" applyAlignment="1">
      <alignment horizontal="left" vertical="top"/>
    </xf>
    <xf numFmtId="43" fontId="2" fillId="6" borderId="76" xfId="0" applyNumberFormat="1" applyFont="1" applyFill="1" applyBorder="1" applyAlignment="1">
      <alignment horizontal="center" vertical="top"/>
    </xf>
    <xf numFmtId="43" fontId="16" fillId="0" borderId="80" xfId="0" applyNumberFormat="1" applyFont="1" applyFill="1" applyBorder="1" applyAlignment="1">
      <alignment horizontal="center" vertical="top"/>
    </xf>
    <xf numFmtId="2" fontId="13" fillId="7" borderId="53" xfId="0" applyNumberFormat="1" applyFont="1" applyFill="1" applyBorder="1" applyAlignment="1">
      <alignment horizontal="center" vertical="top"/>
    </xf>
    <xf numFmtId="0" fontId="2" fillId="6" borderId="53" xfId="0" applyFont="1" applyFill="1" applyBorder="1" applyAlignment="1">
      <alignment horizontal="left" vertical="top"/>
    </xf>
    <xf numFmtId="2" fontId="13" fillId="0" borderId="58" xfId="0" applyNumberFormat="1" applyFont="1" applyFill="1" applyBorder="1" applyAlignment="1">
      <alignment horizontal="center" vertical="top"/>
    </xf>
    <xf numFmtId="9" fontId="2" fillId="6" borderId="8" xfId="0" applyNumberFormat="1" applyFont="1" applyFill="1" applyBorder="1" applyAlignment="1">
      <alignment horizontal="center" vertical="top"/>
    </xf>
    <xf numFmtId="9" fontId="16" fillId="0" borderId="105" xfId="0" applyNumberFormat="1" applyFont="1" applyFill="1" applyBorder="1" applyAlignment="1">
      <alignment horizontal="center" vertical="top"/>
    </xf>
    <xf numFmtId="43" fontId="2" fillId="7" borderId="109" xfId="0" applyNumberFormat="1" applyFont="1" applyFill="1" applyBorder="1" applyAlignment="1">
      <alignment horizontal="left" vertical="top"/>
    </xf>
    <xf numFmtId="43" fontId="1" fillId="7" borderId="109" xfId="0" applyNumberFormat="1" applyFont="1" applyFill="1" applyBorder="1" applyAlignment="1">
      <alignment horizontal="left" vertical="top"/>
    </xf>
    <xf numFmtId="43" fontId="13" fillId="0" borderId="108" xfId="0" applyNumberFormat="1" applyFont="1" applyFill="1" applyBorder="1" applyAlignment="1">
      <alignment horizontal="center" vertical="top"/>
    </xf>
    <xf numFmtId="43" fontId="2" fillId="7" borderId="53" xfId="0" applyNumberFormat="1" applyFont="1" applyFill="1" applyBorder="1" applyAlignment="1">
      <alignment horizontal="left" vertical="top"/>
    </xf>
    <xf numFmtId="0" fontId="16" fillId="7" borderId="115" xfId="0" applyFont="1" applyFill="1" applyBorder="1" applyAlignment="1">
      <alignment horizontal="center" vertical="top"/>
    </xf>
    <xf numFmtId="43" fontId="1" fillId="7" borderId="116" xfId="1" applyNumberFormat="1" applyFont="1" applyFill="1" applyBorder="1" applyAlignment="1">
      <alignment horizontal="left" vertical="top" wrapText="1"/>
    </xf>
    <xf numFmtId="0" fontId="13" fillId="7" borderId="67" xfId="0" applyFont="1" applyFill="1" applyBorder="1" applyAlignment="1">
      <alignment horizontal="left" vertical="top"/>
    </xf>
    <xf numFmtId="0" fontId="2" fillId="0" borderId="96" xfId="0" applyFont="1" applyFill="1" applyBorder="1" applyAlignment="1">
      <alignment horizontal="center" vertical="top" wrapText="1"/>
    </xf>
    <xf numFmtId="43" fontId="13" fillId="0" borderId="2" xfId="0" applyNumberFormat="1" applyFont="1" applyFill="1" applyBorder="1" applyAlignment="1">
      <alignment horizontal="center" vertical="top" wrapText="1"/>
    </xf>
    <xf numFmtId="43" fontId="16" fillId="3" borderId="76" xfId="0" applyNumberFormat="1" applyFont="1" applyFill="1" applyBorder="1" applyAlignment="1">
      <alignment horizontal="center" vertical="top"/>
    </xf>
    <xf numFmtId="9" fontId="16" fillId="3" borderId="8" xfId="0" applyNumberFormat="1" applyFont="1" applyFill="1" applyBorder="1" applyAlignment="1">
      <alignment horizontal="center" vertical="top"/>
    </xf>
    <xf numFmtId="2" fontId="13" fillId="3" borderId="53" xfId="0" applyNumberFormat="1" applyFont="1" applyFill="1" applyBorder="1" applyAlignment="1">
      <alignment horizontal="center" vertical="top"/>
    </xf>
    <xf numFmtId="0" fontId="1" fillId="0" borderId="0" xfId="0" applyFont="1" applyFill="1" applyBorder="1" applyAlignment="1">
      <alignment vertical="top"/>
    </xf>
    <xf numFmtId="43" fontId="16" fillId="0" borderId="82" xfId="0" applyNumberFormat="1" applyFont="1" applyFill="1" applyBorder="1" applyAlignment="1">
      <alignment horizontal="center" vertical="top"/>
    </xf>
    <xf numFmtId="43" fontId="16" fillId="0" borderId="8" xfId="0" applyNumberFormat="1" applyFont="1" applyFill="1" applyBorder="1" applyAlignment="1">
      <alignment horizontal="center" vertical="top"/>
    </xf>
    <xf numFmtId="9" fontId="16" fillId="0" borderId="107" xfId="0" applyNumberFormat="1" applyFont="1" applyFill="1" applyBorder="1" applyAlignment="1">
      <alignment horizontal="center" vertical="top"/>
    </xf>
    <xf numFmtId="43" fontId="14" fillId="7" borderId="67" xfId="0" applyNumberFormat="1" applyFont="1" applyFill="1" applyBorder="1" applyAlignment="1">
      <alignment horizontal="left" vertical="top"/>
    </xf>
    <xf numFmtId="43" fontId="15" fillId="0" borderId="96" xfId="0" applyNumberFormat="1" applyFont="1" applyFill="1" applyBorder="1" applyAlignment="1">
      <alignment horizontal="center" vertical="top" wrapText="1"/>
    </xf>
    <xf numFmtId="43" fontId="14" fillId="7" borderId="122" xfId="0" applyNumberFormat="1" applyFont="1" applyFill="1" applyBorder="1" applyAlignment="1">
      <alignment horizontal="left" vertical="top"/>
    </xf>
    <xf numFmtId="43" fontId="1" fillId="4" borderId="122" xfId="2" applyNumberFormat="1" applyFont="1" applyFill="1" applyBorder="1" applyAlignment="1">
      <alignment horizontal="left" vertical="top" wrapText="1"/>
    </xf>
    <xf numFmtId="43" fontId="1" fillId="6" borderId="122" xfId="1" applyNumberFormat="1" applyFont="1" applyFill="1" applyBorder="1" applyAlignment="1">
      <alignment horizontal="left" vertical="top" wrapText="1"/>
    </xf>
    <xf numFmtId="43" fontId="2" fillId="0" borderId="122" xfId="1" applyNumberFormat="1" applyFont="1" applyFill="1" applyBorder="1" applyAlignment="1">
      <alignment horizontal="left" vertical="top" wrapText="1"/>
    </xf>
    <xf numFmtId="43" fontId="2" fillId="0" borderId="50" xfId="1" applyNumberFormat="1" applyFont="1" applyFill="1" applyBorder="1" applyAlignment="1">
      <alignment horizontal="left" vertical="top" wrapText="1"/>
    </xf>
    <xf numFmtId="43" fontId="13" fillId="0" borderId="55" xfId="0" applyNumberFormat="1" applyFont="1" applyFill="1" applyBorder="1" applyAlignment="1">
      <alignment horizontal="left" vertical="top"/>
    </xf>
    <xf numFmtId="43" fontId="1" fillId="3" borderId="122" xfId="1" applyNumberFormat="1" applyFont="1" applyFill="1" applyBorder="1" applyAlignment="1">
      <alignment horizontal="center" vertical="top" wrapText="1"/>
    </xf>
    <xf numFmtId="43" fontId="2" fillId="0" borderId="123" xfId="1" applyNumberFormat="1" applyFont="1" applyFill="1" applyBorder="1" applyAlignment="1">
      <alignment horizontal="left" vertical="top" wrapText="1"/>
    </xf>
    <xf numFmtId="0" fontId="37" fillId="0" borderId="0" xfId="0" applyFont="1" applyFill="1" applyBorder="1" applyAlignment="1" applyProtection="1">
      <alignment horizontal="left" vertical="top" wrapText="1"/>
      <protection locked="0"/>
    </xf>
    <xf numFmtId="0" fontId="37" fillId="0" borderId="0" xfId="0" applyFont="1" applyFill="1" applyBorder="1" applyAlignment="1" applyProtection="1">
      <alignment vertical="top" wrapText="1"/>
      <protection locked="0"/>
    </xf>
    <xf numFmtId="43" fontId="37" fillId="0" borderId="0" xfId="0" applyNumberFormat="1" applyFont="1" applyFill="1" applyBorder="1" applyAlignment="1" applyProtection="1">
      <alignment horizontal="center" vertical="top" wrapText="1"/>
      <protection locked="0"/>
    </xf>
    <xf numFmtId="166" fontId="37" fillId="0" borderId="0" xfId="5" applyNumberFormat="1" applyFont="1" applyFill="1" applyBorder="1" applyAlignment="1" applyProtection="1">
      <alignment horizontal="center" vertical="top" wrapText="1"/>
      <protection locked="0"/>
    </xf>
    <xf numFmtId="0" fontId="37" fillId="0" borderId="0" xfId="0" applyFont="1" applyFill="1" applyBorder="1" applyAlignment="1" applyProtection="1">
      <alignment horizontal="left" vertical="top"/>
      <protection locked="0"/>
    </xf>
    <xf numFmtId="9" fontId="37" fillId="0" borderId="0" xfId="0" applyNumberFormat="1" applyFont="1" applyFill="1" applyBorder="1" applyAlignment="1" applyProtection="1">
      <alignment horizontal="center" vertical="top"/>
      <protection locked="0"/>
    </xf>
    <xf numFmtId="166" fontId="39" fillId="0" borderId="41" xfId="5" applyNumberFormat="1" applyFont="1" applyFill="1" applyBorder="1" applyAlignment="1" applyProtection="1">
      <alignment horizontal="center" vertical="center" wrapText="1"/>
      <protection locked="0"/>
    </xf>
    <xf numFmtId="166" fontId="39" fillId="0" borderId="42" xfId="5" applyNumberFormat="1" applyFont="1" applyFill="1" applyBorder="1" applyAlignment="1" applyProtection="1">
      <alignment horizontal="center" vertical="center" wrapText="1"/>
      <protection locked="0"/>
    </xf>
    <xf numFmtId="166" fontId="39" fillId="0" borderId="43" xfId="5" applyNumberFormat="1" applyFont="1" applyFill="1" applyBorder="1" applyAlignment="1" applyProtection="1">
      <alignment horizontal="center" vertical="center" wrapText="1"/>
      <protection locked="0"/>
    </xf>
    <xf numFmtId="0" fontId="38" fillId="0" borderId="4" xfId="0" applyFont="1" applyFill="1" applyBorder="1" applyAlignment="1" applyProtection="1">
      <alignment horizontal="center" vertical="center" wrapText="1"/>
      <protection locked="0"/>
    </xf>
    <xf numFmtId="43" fontId="38" fillId="0" borderId="4" xfId="0" applyNumberFormat="1" applyFont="1" applyFill="1" applyBorder="1" applyAlignment="1" applyProtection="1">
      <alignment horizontal="center" vertical="center" wrapText="1"/>
      <protection locked="0"/>
    </xf>
    <xf numFmtId="166" fontId="39" fillId="0" borderId="4" xfId="5" applyNumberFormat="1" applyFont="1" applyFill="1" applyBorder="1" applyAlignment="1" applyProtection="1">
      <alignment horizontal="center" vertical="center" wrapText="1"/>
      <protection locked="0"/>
    </xf>
    <xf numFmtId="0" fontId="37" fillId="0" borderId="7" xfId="0" applyFont="1" applyFill="1" applyBorder="1" applyAlignment="1" applyProtection="1">
      <alignment horizontal="left" vertical="top"/>
      <protection locked="0"/>
    </xf>
    <xf numFmtId="0" fontId="37" fillId="0" borderId="0" xfId="0" applyFont="1" applyFill="1" applyBorder="1" applyAlignment="1" applyProtection="1">
      <alignment horizontal="center" vertical="top"/>
      <protection locked="0"/>
    </xf>
    <xf numFmtId="2" fontId="37" fillId="0" borderId="0" xfId="0" applyNumberFormat="1" applyFont="1" applyFill="1" applyBorder="1" applyAlignment="1" applyProtection="1">
      <alignment horizontal="center" vertical="top"/>
      <protection locked="0"/>
    </xf>
    <xf numFmtId="0" fontId="37" fillId="0" borderId="0" xfId="0" applyFont="1" applyFill="1" applyBorder="1" applyAlignment="1" applyProtection="1">
      <alignment vertical="top"/>
      <protection locked="0"/>
    </xf>
    <xf numFmtId="0" fontId="44" fillId="7" borderId="127" xfId="0" applyFont="1" applyFill="1" applyBorder="1" applyProtection="1">
      <protection locked="0"/>
    </xf>
    <xf numFmtId="0" fontId="41" fillId="7" borderId="128" xfId="0" applyFont="1" applyFill="1" applyBorder="1" applyAlignment="1" applyProtection="1">
      <alignment vertical="top" wrapText="1"/>
      <protection locked="0"/>
    </xf>
    <xf numFmtId="0" fontId="41" fillId="7" borderId="129" xfId="0" applyFont="1" applyFill="1" applyBorder="1" applyAlignment="1" applyProtection="1">
      <alignment vertical="top" wrapText="1"/>
      <protection locked="0"/>
    </xf>
    <xf numFmtId="0" fontId="41" fillId="7" borderId="57" xfId="0" applyFont="1" applyFill="1" applyBorder="1" applyAlignment="1" applyProtection="1">
      <alignment vertical="top" wrapText="1"/>
      <protection locked="0"/>
    </xf>
    <xf numFmtId="0" fontId="41" fillId="7" borderId="59" xfId="0" applyFont="1" applyFill="1" applyBorder="1" applyAlignment="1" applyProtection="1">
      <alignment horizontal="center" vertical="top" wrapText="1"/>
      <protection locked="0"/>
    </xf>
    <xf numFmtId="43" fontId="42" fillId="7" borderId="108" xfId="5" applyNumberFormat="1" applyFont="1" applyFill="1" applyBorder="1" applyAlignment="1" applyProtection="1">
      <alignment vertical="top" wrapText="1"/>
      <protection locked="0"/>
    </xf>
    <xf numFmtId="166" fontId="42" fillId="7" borderId="81" xfId="5" applyNumberFormat="1" applyFont="1" applyFill="1" applyBorder="1" applyAlignment="1" applyProtection="1">
      <alignment horizontal="center" vertical="top" wrapText="1"/>
      <protection locked="0"/>
    </xf>
    <xf numFmtId="9" fontId="37" fillId="7" borderId="116" xfId="0" applyNumberFormat="1" applyFont="1" applyFill="1" applyBorder="1" applyAlignment="1" applyProtection="1">
      <alignment horizontal="center" vertical="top"/>
      <protection locked="0"/>
    </xf>
    <xf numFmtId="43" fontId="42" fillId="7" borderId="67" xfId="5" applyNumberFormat="1" applyFont="1" applyFill="1" applyBorder="1" applyAlignment="1" applyProtection="1">
      <alignment vertical="top" wrapText="1"/>
      <protection locked="0"/>
    </xf>
    <xf numFmtId="43" fontId="42" fillId="7" borderId="124" xfId="5" applyNumberFormat="1" applyFont="1" applyFill="1" applyBorder="1" applyAlignment="1" applyProtection="1">
      <alignment vertical="top" wrapText="1"/>
      <protection locked="0"/>
    </xf>
    <xf numFmtId="0" fontId="45" fillId="4" borderId="0" xfId="0" applyFont="1" applyFill="1" applyBorder="1" applyAlignment="1" applyProtection="1">
      <alignment horizontal="left" vertical="top"/>
      <protection locked="0"/>
    </xf>
    <xf numFmtId="0" fontId="45" fillId="4" borderId="125" xfId="0" applyFont="1" applyFill="1" applyBorder="1" applyAlignment="1" applyProtection="1">
      <alignment horizontal="left" vertical="top"/>
      <protection locked="0"/>
    </xf>
    <xf numFmtId="0" fontId="45" fillId="4" borderId="126" xfId="0" applyFont="1" applyFill="1" applyBorder="1" applyAlignment="1" applyProtection="1">
      <alignment horizontal="left" vertical="top"/>
      <protection locked="0"/>
    </xf>
    <xf numFmtId="0" fontId="45" fillId="4" borderId="0" xfId="0" applyFont="1" applyFill="1" applyBorder="1" applyAlignment="1" applyProtection="1">
      <alignment vertical="top"/>
      <protection locked="0"/>
    </xf>
    <xf numFmtId="0" fontId="45" fillId="4" borderId="42" xfId="0" applyFont="1" applyFill="1" applyBorder="1" applyAlignment="1" applyProtection="1">
      <alignment horizontal="center" vertical="top"/>
      <protection locked="0"/>
    </xf>
    <xf numFmtId="43" fontId="45" fillId="4" borderId="7" xfId="1" applyNumberFormat="1" applyFont="1" applyFill="1" applyBorder="1" applyAlignment="1" applyProtection="1">
      <alignment horizontal="right" vertical="top"/>
      <protection locked="0"/>
    </xf>
    <xf numFmtId="166" fontId="45" fillId="4" borderId="102" xfId="5" applyNumberFormat="1" applyFont="1" applyFill="1" applyBorder="1" applyAlignment="1" applyProtection="1">
      <alignment horizontal="center" vertical="top"/>
      <protection locked="0"/>
    </xf>
    <xf numFmtId="9" fontId="37" fillId="4" borderId="109" xfId="0" applyNumberFormat="1" applyFont="1" applyFill="1" applyBorder="1" applyAlignment="1" applyProtection="1">
      <alignment horizontal="left" vertical="top"/>
      <protection locked="0"/>
    </xf>
    <xf numFmtId="43" fontId="45" fillId="4" borderId="53" xfId="1" applyNumberFormat="1" applyFont="1" applyFill="1" applyBorder="1" applyAlignment="1" applyProtection="1">
      <alignment horizontal="right" vertical="top"/>
      <protection locked="0"/>
    </xf>
    <xf numFmtId="43" fontId="45" fillId="4" borderId="56" xfId="1" applyNumberFormat="1" applyFont="1" applyFill="1" applyBorder="1" applyAlignment="1" applyProtection="1">
      <alignment horizontal="right" vertical="top"/>
      <protection locked="0"/>
    </xf>
    <xf numFmtId="0" fontId="45" fillId="0" borderId="45" xfId="0" applyFont="1" applyFill="1" applyBorder="1" applyAlignment="1" applyProtection="1">
      <alignment horizontal="left" vertical="top"/>
      <protection locked="0"/>
    </xf>
    <xf numFmtId="0" fontId="45" fillId="0" borderId="5" xfId="0" applyFont="1" applyFill="1" applyBorder="1" applyAlignment="1" applyProtection="1">
      <alignment horizontal="left" vertical="top"/>
      <protection locked="0"/>
    </xf>
    <xf numFmtId="0" fontId="41" fillId="0" borderId="5" xfId="0" applyFont="1" applyFill="1" applyBorder="1" applyAlignment="1" applyProtection="1">
      <alignment horizontal="left" vertical="top"/>
      <protection locked="0"/>
    </xf>
    <xf numFmtId="0" fontId="41" fillId="0" borderId="8" xfId="0" applyFont="1" applyFill="1" applyBorder="1" applyAlignment="1" applyProtection="1">
      <alignment horizontal="left" vertical="top"/>
      <protection locked="0"/>
    </xf>
    <xf numFmtId="0" fontId="41" fillId="0" borderId="9" xfId="0" applyFont="1" applyFill="1" applyBorder="1" applyAlignment="1" applyProtection="1">
      <alignment horizontal="left" vertical="top"/>
      <protection locked="0"/>
    </xf>
    <xf numFmtId="0" fontId="41" fillId="0" borderId="56" xfId="0" applyFont="1" applyFill="1" applyBorder="1" applyAlignment="1" applyProtection="1">
      <alignment horizontal="left" vertical="top"/>
      <protection locked="0"/>
    </xf>
    <xf numFmtId="43" fontId="41" fillId="0" borderId="109" xfId="1" applyNumberFormat="1" applyFont="1" applyFill="1" applyBorder="1" applyAlignment="1" applyProtection="1">
      <alignment horizontal="left" vertical="top" wrapText="1"/>
      <protection locked="0"/>
    </xf>
    <xf numFmtId="166" fontId="41" fillId="0" borderId="103" xfId="5" applyNumberFormat="1" applyFont="1" applyFill="1" applyBorder="1" applyAlignment="1" applyProtection="1">
      <alignment horizontal="center" vertical="top" wrapText="1"/>
      <protection locked="0"/>
    </xf>
    <xf numFmtId="9" fontId="37" fillId="0" borderId="109" xfId="0" applyNumberFormat="1" applyFont="1" applyFill="1" applyBorder="1" applyAlignment="1" applyProtection="1">
      <alignment horizontal="center" vertical="top"/>
      <protection locked="0"/>
    </xf>
    <xf numFmtId="43" fontId="37" fillId="0" borderId="53" xfId="0" applyNumberFormat="1" applyFont="1" applyFill="1" applyBorder="1" applyAlignment="1" applyProtection="1">
      <alignment horizontal="left" vertical="top"/>
      <protection locked="0"/>
    </xf>
    <xf numFmtId="43" fontId="37" fillId="0" borderId="56" xfId="0" applyNumberFormat="1" applyFont="1" applyFill="1" applyBorder="1" applyAlignment="1" applyProtection="1">
      <alignment horizontal="left" vertical="top"/>
      <protection locked="0"/>
    </xf>
    <xf numFmtId="0" fontId="45" fillId="0" borderId="0" xfId="0" applyFont="1" applyFill="1" applyBorder="1" applyAlignment="1" applyProtection="1">
      <alignment horizontal="left" vertical="top"/>
      <protection locked="0"/>
    </xf>
    <xf numFmtId="0" fontId="45" fillId="0" borderId="0" xfId="0" applyFont="1" applyFill="1" applyBorder="1" applyAlignment="1" applyProtection="1">
      <alignment horizontal="center" vertical="top"/>
      <protection locked="0"/>
    </xf>
    <xf numFmtId="2" fontId="45" fillId="0" borderId="0" xfId="0" applyNumberFormat="1" applyFont="1" applyFill="1" applyBorder="1" applyAlignment="1" applyProtection="1">
      <alignment horizontal="center" vertical="top"/>
      <protection locked="0"/>
    </xf>
    <xf numFmtId="0" fontId="45" fillId="0" borderId="0" xfId="0" applyFont="1" applyFill="1" applyBorder="1" applyAlignment="1" applyProtection="1">
      <alignment vertical="top"/>
      <protection locked="0"/>
    </xf>
    <xf numFmtId="0" fontId="37" fillId="0" borderId="5" xfId="0" applyFont="1" applyFill="1" applyBorder="1" applyAlignment="1" applyProtection="1">
      <alignment horizontal="left" vertical="top"/>
      <protection locked="0"/>
    </xf>
    <xf numFmtId="0" fontId="37" fillId="0" borderId="53" xfId="0" applyFont="1" applyFill="1" applyBorder="1" applyAlignment="1" applyProtection="1">
      <alignment horizontal="left" vertical="top"/>
      <protection locked="0"/>
    </xf>
    <xf numFmtId="0" fontId="37" fillId="0" borderId="56" xfId="0" applyFont="1" applyFill="1" applyBorder="1" applyAlignment="1" applyProtection="1">
      <alignment horizontal="left" vertical="top"/>
      <protection locked="0"/>
    </xf>
    <xf numFmtId="0" fontId="41" fillId="0" borderId="8" xfId="0" applyFont="1" applyFill="1" applyBorder="1" applyAlignment="1" applyProtection="1">
      <alignment vertical="top"/>
      <protection locked="0"/>
    </xf>
    <xf numFmtId="0" fontId="41" fillId="0" borderId="9" xfId="0" applyFont="1" applyFill="1" applyBorder="1" applyAlignment="1" applyProtection="1">
      <alignment vertical="top"/>
      <protection locked="0"/>
    </xf>
    <xf numFmtId="0" fontId="41" fillId="0" borderId="56" xfId="0" applyFont="1" applyFill="1" applyBorder="1" applyAlignment="1" applyProtection="1">
      <alignment vertical="top"/>
      <protection locked="0"/>
    </xf>
    <xf numFmtId="0" fontId="45" fillId="0" borderId="7" xfId="0" applyFont="1" applyFill="1" applyBorder="1" applyAlignment="1" applyProtection="1">
      <alignment horizontal="left" vertical="top"/>
      <protection locked="0"/>
    </xf>
    <xf numFmtId="0" fontId="45" fillId="4" borderId="5" xfId="0" applyFont="1" applyFill="1" applyBorder="1" applyAlignment="1" applyProtection="1">
      <alignment horizontal="left" vertical="top"/>
      <protection locked="0"/>
    </xf>
    <xf numFmtId="0" fontId="45" fillId="4" borderId="8" xfId="0" applyFont="1" applyFill="1" applyBorder="1" applyAlignment="1" applyProtection="1">
      <alignment horizontal="left" vertical="top"/>
      <protection locked="0"/>
    </xf>
    <xf numFmtId="0" fontId="45" fillId="4" borderId="9" xfId="0" applyFont="1" applyFill="1" applyBorder="1" applyAlignment="1" applyProtection="1">
      <alignment vertical="top"/>
      <protection locked="0"/>
    </xf>
    <xf numFmtId="0" fontId="45" fillId="4" borderId="56" xfId="0" applyFont="1" applyFill="1" applyBorder="1" applyAlignment="1" applyProtection="1">
      <alignment horizontal="left" vertical="top"/>
      <protection locked="0"/>
    </xf>
    <xf numFmtId="43" fontId="45" fillId="4" borderId="109" xfId="1" applyNumberFormat="1" applyFont="1" applyFill="1" applyBorder="1" applyAlignment="1" applyProtection="1">
      <alignment horizontal="right" vertical="top"/>
      <protection locked="0"/>
    </xf>
    <xf numFmtId="166" fontId="45" fillId="4" borderId="103" xfId="5" applyNumberFormat="1" applyFont="1" applyFill="1" applyBorder="1" applyAlignment="1" applyProtection="1">
      <alignment horizontal="center" vertical="top"/>
      <protection locked="0"/>
    </xf>
    <xf numFmtId="9" fontId="45" fillId="4" borderId="109" xfId="0" applyNumberFormat="1" applyFont="1" applyFill="1" applyBorder="1" applyAlignment="1" applyProtection="1">
      <alignment horizontal="center" vertical="top"/>
      <protection locked="0"/>
    </xf>
    <xf numFmtId="0" fontId="45" fillId="6" borderId="5" xfId="0" applyFont="1" applyFill="1" applyBorder="1" applyAlignment="1" applyProtection="1">
      <alignment horizontal="left" vertical="top"/>
      <protection locked="0"/>
    </xf>
    <xf numFmtId="0" fontId="45" fillId="6" borderId="8" xfId="0" applyFont="1" applyFill="1" applyBorder="1" applyAlignment="1" applyProtection="1">
      <alignment horizontal="left" vertical="top"/>
      <protection locked="0"/>
    </xf>
    <xf numFmtId="0" fontId="45" fillId="6" borderId="9" xfId="0" applyFont="1" applyFill="1" applyBorder="1" applyAlignment="1" applyProtection="1">
      <alignment vertical="top"/>
      <protection locked="0"/>
    </xf>
    <xf numFmtId="0" fontId="45" fillId="6" borderId="56" xfId="0" applyFont="1" applyFill="1" applyBorder="1" applyAlignment="1" applyProtection="1">
      <alignment horizontal="center" vertical="top"/>
      <protection locked="0"/>
    </xf>
    <xf numFmtId="43" fontId="42" fillId="6" borderId="109" xfId="1" applyNumberFormat="1" applyFont="1" applyFill="1" applyBorder="1" applyAlignment="1" applyProtection="1">
      <alignment horizontal="left" vertical="top" wrapText="1"/>
      <protection locked="0"/>
    </xf>
    <xf numFmtId="166" fontId="42" fillId="6" borderId="103" xfId="5" applyNumberFormat="1" applyFont="1" applyFill="1" applyBorder="1" applyAlignment="1" applyProtection="1">
      <alignment horizontal="center" vertical="top" wrapText="1"/>
      <protection locked="0"/>
    </xf>
    <xf numFmtId="43" fontId="42" fillId="6" borderId="53" xfId="1" applyNumberFormat="1" applyFont="1" applyFill="1" applyBorder="1" applyAlignment="1" applyProtection="1">
      <alignment horizontal="left" vertical="top" wrapText="1"/>
      <protection locked="0"/>
    </xf>
    <xf numFmtId="43" fontId="42" fillId="6" borderId="56" xfId="1" applyNumberFormat="1" applyFont="1" applyFill="1" applyBorder="1" applyAlignment="1" applyProtection="1">
      <alignment horizontal="left" vertical="top" wrapText="1"/>
      <protection locked="0"/>
    </xf>
    <xf numFmtId="0" fontId="37" fillId="0" borderId="8" xfId="0" applyFont="1" applyFill="1" applyBorder="1" applyAlignment="1" applyProtection="1">
      <alignment horizontal="left" vertical="top"/>
      <protection locked="0"/>
    </xf>
    <xf numFmtId="9" fontId="37" fillId="6" borderId="109" xfId="0" applyNumberFormat="1" applyFont="1" applyFill="1" applyBorder="1" applyAlignment="1" applyProtection="1">
      <alignment horizontal="center" vertical="top"/>
      <protection locked="0"/>
    </xf>
    <xf numFmtId="0" fontId="37" fillId="0" borderId="9" xfId="0" applyFont="1" applyFill="1" applyBorder="1" applyAlignment="1" applyProtection="1">
      <alignment vertical="top"/>
      <protection locked="0"/>
    </xf>
    <xf numFmtId="0" fontId="37" fillId="0" borderId="56" xfId="0" applyFont="1" applyFill="1" applyBorder="1" applyAlignment="1" applyProtection="1">
      <alignment horizontal="center" vertical="top"/>
      <protection locked="0"/>
    </xf>
    <xf numFmtId="0" fontId="37" fillId="0" borderId="56" xfId="0" applyFont="1" applyFill="1" applyBorder="1" applyAlignment="1" applyProtection="1">
      <alignment vertical="top"/>
      <protection locked="0"/>
    </xf>
    <xf numFmtId="9" fontId="37" fillId="4" borderId="109" xfId="0" applyNumberFormat="1" applyFont="1" applyFill="1" applyBorder="1" applyAlignment="1" applyProtection="1">
      <alignment horizontal="center" vertical="top"/>
      <protection locked="0"/>
    </xf>
    <xf numFmtId="0" fontId="37" fillId="0" borderId="45" xfId="0" applyFont="1" applyFill="1" applyBorder="1" applyAlignment="1" applyProtection="1">
      <alignment horizontal="left" vertical="top"/>
      <protection locked="0"/>
    </xf>
    <xf numFmtId="0" fontId="46" fillId="0" borderId="45" xfId="0" applyFont="1" applyFill="1" applyBorder="1" applyAlignment="1" applyProtection="1">
      <alignment horizontal="left" vertical="top"/>
      <protection locked="0"/>
    </xf>
    <xf numFmtId="0" fontId="46" fillId="0" borderId="5" xfId="0" applyFont="1" applyFill="1" applyBorder="1" applyAlignment="1" applyProtection="1">
      <alignment horizontal="left" vertical="top"/>
      <protection locked="0"/>
    </xf>
    <xf numFmtId="0" fontId="46" fillId="0" borderId="56" xfId="0" applyFont="1" applyFill="1" applyBorder="1" applyAlignment="1" applyProtection="1">
      <alignment horizontal="center" vertical="top"/>
      <protection locked="0"/>
    </xf>
    <xf numFmtId="0" fontId="46" fillId="0" borderId="0" xfId="0" applyFont="1" applyFill="1" applyBorder="1" applyAlignment="1" applyProtection="1">
      <alignment horizontal="left" vertical="top"/>
      <protection locked="0"/>
    </xf>
    <xf numFmtId="0" fontId="39" fillId="0" borderId="0" xfId="0" applyFont="1" applyFill="1" applyBorder="1" applyAlignment="1" applyProtection="1">
      <alignment horizontal="left" vertical="top"/>
      <protection locked="0"/>
    </xf>
    <xf numFmtId="0" fontId="39" fillId="0" borderId="0" xfId="0" applyFont="1" applyFill="1" applyBorder="1" applyAlignment="1" applyProtection="1">
      <alignment horizontal="center" vertical="top"/>
      <protection locked="0"/>
    </xf>
    <xf numFmtId="2" fontId="39" fillId="0" borderId="0" xfId="0" applyNumberFormat="1" applyFont="1" applyFill="1" applyBorder="1" applyAlignment="1" applyProtection="1">
      <alignment horizontal="center" vertical="top"/>
      <protection locked="0"/>
    </xf>
    <xf numFmtId="0" fontId="39" fillId="0" borderId="0" xfId="0" applyFont="1" applyFill="1" applyBorder="1" applyAlignment="1" applyProtection="1">
      <alignment vertical="top"/>
      <protection locked="0"/>
    </xf>
    <xf numFmtId="43" fontId="46" fillId="0" borderId="109" xfId="1" applyNumberFormat="1" applyFont="1" applyFill="1" applyBorder="1" applyAlignment="1" applyProtection="1">
      <alignment horizontal="left" vertical="top" wrapText="1"/>
      <protection locked="0"/>
    </xf>
    <xf numFmtId="166" fontId="46" fillId="0" borderId="103" xfId="5" applyNumberFormat="1" applyFont="1" applyFill="1" applyBorder="1" applyAlignment="1" applyProtection="1">
      <alignment horizontal="center" vertical="top" wrapText="1"/>
      <protection locked="0"/>
    </xf>
    <xf numFmtId="9" fontId="46" fillId="0" borderId="109" xfId="0" applyNumberFormat="1" applyFont="1" applyFill="1" applyBorder="1" applyAlignment="1" applyProtection="1">
      <alignment horizontal="center" vertical="top"/>
      <protection locked="0"/>
    </xf>
    <xf numFmtId="0" fontId="46" fillId="0" borderId="53" xfId="0" applyFont="1" applyFill="1" applyBorder="1" applyAlignment="1" applyProtection="1">
      <alignment horizontal="left" vertical="top"/>
      <protection locked="0"/>
    </xf>
    <xf numFmtId="0" fontId="46" fillId="0" borderId="56" xfId="0" applyFont="1" applyFill="1" applyBorder="1" applyAlignment="1" applyProtection="1">
      <alignment horizontal="left" vertical="top"/>
      <protection locked="0"/>
    </xf>
    <xf numFmtId="0" fontId="46" fillId="0" borderId="0" xfId="0" applyFont="1" applyFill="1" applyBorder="1" applyAlignment="1" applyProtection="1">
      <alignment horizontal="center" vertical="top"/>
      <protection locked="0"/>
    </xf>
    <xf numFmtId="2" fontId="46" fillId="0" borderId="0" xfId="0" applyNumberFormat="1" applyFont="1" applyFill="1" applyBorder="1" applyAlignment="1" applyProtection="1">
      <alignment horizontal="center" vertical="top"/>
      <protection locked="0"/>
    </xf>
    <xf numFmtId="0" fontId="46" fillId="0" borderId="0" xfId="0" applyFont="1" applyFill="1" applyBorder="1" applyAlignment="1" applyProtection="1">
      <alignment vertical="top"/>
      <protection locked="0"/>
    </xf>
    <xf numFmtId="0" fontId="45" fillId="0" borderId="56" xfId="0" applyFont="1" applyFill="1" applyBorder="1" applyAlignment="1" applyProtection="1">
      <alignment horizontal="center" vertical="top"/>
      <protection locked="0"/>
    </xf>
    <xf numFmtId="0" fontId="45" fillId="0" borderId="9" xfId="0" applyFont="1" applyFill="1" applyBorder="1" applyAlignment="1" applyProtection="1">
      <alignment vertical="top"/>
      <protection locked="0"/>
    </xf>
    <xf numFmtId="0" fontId="37" fillId="0" borderId="34" xfId="0" applyFont="1" applyFill="1" applyBorder="1" applyAlignment="1" applyProtection="1">
      <alignment horizontal="left" vertical="top"/>
      <protection locked="0"/>
    </xf>
    <xf numFmtId="0" fontId="37" fillId="0" borderId="22" xfId="0" applyFont="1" applyFill="1" applyBorder="1" applyAlignment="1" applyProtection="1">
      <alignment horizontal="left" vertical="top"/>
      <protection locked="0"/>
    </xf>
    <xf numFmtId="0" fontId="45" fillId="0" borderId="43" xfId="0" applyFont="1" applyFill="1" applyBorder="1" applyAlignment="1" applyProtection="1">
      <alignment horizontal="center" vertical="top"/>
      <protection locked="0"/>
    </xf>
    <xf numFmtId="43" fontId="37" fillId="0" borderId="29" xfId="5" applyNumberFormat="1" applyFont="1" applyFill="1" applyBorder="1" applyAlignment="1" applyProtection="1">
      <alignment horizontal="center" vertical="top"/>
      <protection locked="0"/>
    </xf>
    <xf numFmtId="166" fontId="37" fillId="0" borderId="104" xfId="5" applyNumberFormat="1" applyFont="1" applyFill="1" applyBorder="1" applyAlignment="1" applyProtection="1">
      <alignment horizontal="center" vertical="top"/>
      <protection locked="0"/>
    </xf>
    <xf numFmtId="9" fontId="37" fillId="0" borderId="111" xfId="0" applyNumberFormat="1" applyFont="1" applyFill="1" applyBorder="1" applyAlignment="1" applyProtection="1">
      <alignment horizontal="center" vertical="top"/>
      <protection locked="0"/>
    </xf>
    <xf numFmtId="0" fontId="37" fillId="0" borderId="60" xfId="0" applyFont="1" applyFill="1" applyBorder="1" applyAlignment="1" applyProtection="1">
      <alignment horizontal="left" vertical="top"/>
      <protection locked="0"/>
    </xf>
    <xf numFmtId="0" fontId="37" fillId="0" borderId="61" xfId="0" applyFont="1" applyFill="1" applyBorder="1" applyAlignment="1" applyProtection="1">
      <alignment horizontal="left" vertical="top"/>
      <protection locked="0"/>
    </xf>
    <xf numFmtId="43" fontId="37" fillId="0" borderId="0" xfId="5" applyNumberFormat="1" applyFont="1" applyFill="1" applyBorder="1" applyAlignment="1" applyProtection="1">
      <alignment horizontal="center" vertical="top"/>
      <protection locked="0"/>
    </xf>
    <xf numFmtId="166" fontId="37" fillId="0" borderId="0" xfId="5" applyNumberFormat="1" applyFont="1" applyFill="1" applyBorder="1" applyAlignment="1" applyProtection="1">
      <alignment horizontal="center" vertical="top"/>
      <protection locked="0"/>
    </xf>
    <xf numFmtId="0" fontId="37" fillId="0" borderId="0" xfId="0" applyFont="1" applyFill="1" applyBorder="1" applyAlignment="1" applyProtection="1">
      <alignment horizontal="left" vertical="center"/>
      <protection locked="0"/>
    </xf>
    <xf numFmtId="9" fontId="45" fillId="8" borderId="2" xfId="0" applyNumberFormat="1" applyFont="1" applyFill="1" applyBorder="1" applyAlignment="1" applyProtection="1">
      <alignment horizontal="center" vertical="center" wrapText="1"/>
      <protection locked="0"/>
    </xf>
    <xf numFmtId="0" fontId="41" fillId="0" borderId="0" xfId="0"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top" wrapText="1"/>
      <protection locked="0"/>
    </xf>
    <xf numFmtId="0" fontId="42" fillId="0" borderId="0" xfId="0" applyFont="1" applyFill="1" applyBorder="1" applyAlignment="1" applyProtection="1">
      <alignment vertical="top" wrapText="1"/>
      <protection locked="0"/>
    </xf>
    <xf numFmtId="43" fontId="41" fillId="0" borderId="0" xfId="0" applyNumberFormat="1" applyFont="1" applyFill="1" applyBorder="1" applyAlignment="1" applyProtection="1">
      <alignment horizontal="center" vertical="top" wrapText="1"/>
      <protection locked="0"/>
    </xf>
    <xf numFmtId="166" fontId="41" fillId="0" borderId="0" xfId="5" applyNumberFormat="1" applyFont="1" applyFill="1" applyBorder="1" applyAlignment="1" applyProtection="1">
      <alignment horizontal="center" vertical="top" wrapText="1"/>
      <protection locked="0"/>
    </xf>
    <xf numFmtId="43" fontId="37" fillId="0" borderId="0" xfId="0" applyNumberFormat="1" applyFont="1" applyFill="1" applyBorder="1" applyAlignment="1" applyProtection="1">
      <alignment horizontal="center" vertical="top"/>
      <protection locked="0"/>
    </xf>
    <xf numFmtId="0" fontId="40" fillId="0" borderId="6" xfId="0" applyFont="1" applyFill="1" applyBorder="1" applyAlignment="1" applyProtection="1">
      <alignment vertical="center" wrapText="1"/>
    </xf>
    <xf numFmtId="0" fontId="41" fillId="0" borderId="2" xfId="0" applyFont="1" applyFill="1" applyBorder="1" applyAlignment="1" applyProtection="1">
      <alignment horizontal="right" vertical="center" wrapText="1"/>
    </xf>
    <xf numFmtId="0" fontId="42" fillId="5" borderId="1" xfId="0" applyFont="1" applyFill="1" applyBorder="1" applyAlignment="1" applyProtection="1">
      <alignment horizontal="center" vertical="center" wrapText="1"/>
    </xf>
    <xf numFmtId="0" fontId="37" fillId="0" borderId="0" xfId="0" applyFont="1" applyFill="1" applyBorder="1" applyAlignment="1" applyProtection="1">
      <alignment horizontal="left" vertical="top"/>
    </xf>
    <xf numFmtId="0" fontId="42" fillId="0" borderId="6" xfId="0" applyFont="1" applyFill="1" applyBorder="1" applyAlignment="1" applyProtection="1">
      <alignment vertical="center" wrapText="1"/>
    </xf>
    <xf numFmtId="0" fontId="41" fillId="0" borderId="6" xfId="0" applyFont="1" applyFill="1" applyBorder="1" applyAlignment="1" applyProtection="1">
      <alignment horizontal="right" vertical="center" wrapText="1"/>
    </xf>
    <xf numFmtId="0" fontId="42" fillId="0" borderId="6" xfId="0" applyFont="1" applyFill="1" applyBorder="1" applyAlignment="1" applyProtection="1">
      <alignment horizontal="center" vertical="center" wrapText="1"/>
    </xf>
    <xf numFmtId="9" fontId="37" fillId="0" borderId="0" xfId="0" applyNumberFormat="1" applyFont="1" applyFill="1" applyBorder="1" applyAlignment="1" applyProtection="1">
      <alignment horizontal="center" vertical="top"/>
    </xf>
    <xf numFmtId="0" fontId="42" fillId="7" borderId="1" xfId="0" applyFont="1" applyFill="1" applyBorder="1" applyAlignment="1" applyProtection="1">
      <alignment horizontal="center" vertical="center" wrapText="1"/>
    </xf>
    <xf numFmtId="43" fontId="42" fillId="7" borderId="1" xfId="0" applyNumberFormat="1" applyFont="1" applyFill="1" applyBorder="1" applyAlignment="1" applyProtection="1">
      <alignment horizontal="center" vertical="center" wrapText="1"/>
    </xf>
    <xf numFmtId="166" fontId="42" fillId="7" borderId="3" xfId="5" applyNumberFormat="1" applyFont="1" applyFill="1" applyBorder="1" applyAlignment="1" applyProtection="1">
      <alignment horizontal="center" vertical="center" wrapText="1"/>
    </xf>
    <xf numFmtId="166" fontId="42" fillId="7" borderId="1" xfId="5" applyNumberFormat="1" applyFont="1" applyFill="1" applyBorder="1" applyAlignment="1" applyProtection="1">
      <alignment horizontal="center" vertical="center" wrapText="1"/>
    </xf>
    <xf numFmtId="0" fontId="42" fillId="7" borderId="2" xfId="0" applyFont="1" applyFill="1" applyBorder="1" applyAlignment="1" applyProtection="1">
      <alignment horizontal="center" vertical="center" wrapText="1"/>
    </xf>
    <xf numFmtId="0" fontId="37" fillId="0" borderId="7" xfId="0" applyFont="1" applyFill="1" applyBorder="1" applyAlignment="1" applyProtection="1">
      <alignment horizontal="left" vertical="top"/>
    </xf>
    <xf numFmtId="0" fontId="37" fillId="0" borderId="0" xfId="0" applyFont="1" applyFill="1" applyBorder="1" applyAlignment="1" applyProtection="1">
      <alignment horizontal="right" vertical="top"/>
    </xf>
    <xf numFmtId="0" fontId="37" fillId="0" borderId="10" xfId="0" applyFont="1" applyFill="1" applyBorder="1" applyAlignment="1" applyProtection="1">
      <alignment horizontal="left" vertical="top"/>
    </xf>
    <xf numFmtId="0" fontId="37" fillId="0" borderId="17" xfId="0" applyFont="1" applyFill="1" applyBorder="1" applyAlignment="1" applyProtection="1">
      <alignment vertical="top"/>
    </xf>
    <xf numFmtId="165" fontId="37" fillId="0" borderId="47" xfId="0" applyNumberFormat="1" applyFont="1" applyFill="1" applyBorder="1" applyAlignment="1" applyProtection="1">
      <alignment horizontal="center" vertical="top"/>
    </xf>
    <xf numFmtId="43" fontId="37" fillId="0" borderId="47" xfId="5" applyNumberFormat="1" applyFont="1" applyFill="1" applyBorder="1" applyAlignment="1" applyProtection="1">
      <alignment horizontal="center" vertical="top"/>
    </xf>
    <xf numFmtId="166" fontId="41" fillId="0" borderId="49" xfId="5" applyNumberFormat="1" applyFont="1" applyFill="1" applyBorder="1" applyAlignment="1" applyProtection="1">
      <alignment horizontal="center" vertical="top" wrapText="1"/>
    </xf>
    <xf numFmtId="9" fontId="45" fillId="0" borderId="67" xfId="0" applyNumberFormat="1" applyFont="1" applyFill="1" applyBorder="1" applyAlignment="1" applyProtection="1">
      <alignment horizontal="center" vertical="top"/>
    </xf>
    <xf numFmtId="43" fontId="45" fillId="0" borderId="116" xfId="0" applyNumberFormat="1" applyFont="1" applyFill="1" applyBorder="1" applyAlignment="1" applyProtection="1">
      <alignment horizontal="left" vertical="top"/>
    </xf>
    <xf numFmtId="43" fontId="45" fillId="0" borderId="67" xfId="0" applyNumberFormat="1" applyFont="1" applyFill="1" applyBorder="1" applyAlignment="1" applyProtection="1">
      <alignment horizontal="left" vertical="top"/>
    </xf>
    <xf numFmtId="0" fontId="42" fillId="0" borderId="7" xfId="0" applyFont="1" applyFill="1" applyBorder="1" applyAlignment="1" applyProtection="1">
      <alignment horizontal="left" vertical="center" wrapText="1"/>
    </xf>
    <xf numFmtId="0" fontId="37" fillId="0" borderId="11" xfId="0" applyFont="1" applyFill="1" applyBorder="1" applyAlignment="1" applyProtection="1">
      <alignment horizontal="left" vertical="top"/>
    </xf>
    <xf numFmtId="0" fontId="37" fillId="0" borderId="13" xfId="0" applyFont="1" applyFill="1" applyBorder="1" applyAlignment="1" applyProtection="1">
      <alignment vertical="top"/>
    </xf>
    <xf numFmtId="43" fontId="37" fillId="0" borderId="51" xfId="5" applyNumberFormat="1" applyFont="1" applyFill="1" applyBorder="1" applyAlignment="1" applyProtection="1">
      <alignment horizontal="center" vertical="top"/>
    </xf>
    <xf numFmtId="43" fontId="45" fillId="0" borderId="109" xfId="0" applyNumberFormat="1" applyFont="1" applyFill="1" applyBorder="1" applyAlignment="1" applyProtection="1">
      <alignment horizontal="left" vertical="top"/>
    </xf>
    <xf numFmtId="43" fontId="45" fillId="0" borderId="53" xfId="0" applyNumberFormat="1" applyFont="1" applyFill="1" applyBorder="1" applyAlignment="1" applyProtection="1">
      <alignment horizontal="left" vertical="top"/>
    </xf>
    <xf numFmtId="0" fontId="43" fillId="0" borderId="11" xfId="0" applyFont="1" applyFill="1" applyBorder="1" applyAlignment="1" applyProtection="1">
      <alignment horizontal="left" vertical="top"/>
    </xf>
    <xf numFmtId="0" fontId="43" fillId="0" borderId="13" xfId="0" applyFont="1" applyFill="1" applyBorder="1" applyAlignment="1" applyProtection="1">
      <alignment vertical="top"/>
    </xf>
    <xf numFmtId="9" fontId="45" fillId="0" borderId="121" xfId="0" applyNumberFormat="1" applyFont="1" applyFill="1" applyBorder="1" applyAlignment="1" applyProtection="1">
      <alignment horizontal="center" vertical="top"/>
    </xf>
    <xf numFmtId="43" fontId="45" fillId="0" borderId="110" xfId="0" applyNumberFormat="1" applyFont="1" applyFill="1" applyBorder="1" applyAlignment="1" applyProtection="1">
      <alignment horizontal="left" vertical="top"/>
    </xf>
    <xf numFmtId="43" fontId="45" fillId="0" borderId="63" xfId="0" applyNumberFormat="1" applyFont="1" applyFill="1" applyBorder="1" applyAlignment="1" applyProtection="1">
      <alignment horizontal="left" vertical="top"/>
    </xf>
    <xf numFmtId="0" fontId="41" fillId="3" borderId="44" xfId="0" applyFont="1" applyFill="1" applyBorder="1" applyAlignment="1" applyProtection="1">
      <alignment horizontal="left" vertical="top" wrapText="1"/>
    </xf>
    <xf numFmtId="165" fontId="42" fillId="3" borderId="1" xfId="0" applyNumberFormat="1" applyFont="1" applyFill="1" applyBorder="1" applyAlignment="1" applyProtection="1">
      <alignment horizontal="center" vertical="top" wrapText="1"/>
    </xf>
    <xf numFmtId="43" fontId="42" fillId="3" borderId="1" xfId="5" applyNumberFormat="1" applyFont="1" applyFill="1" applyBorder="1" applyAlignment="1" applyProtection="1">
      <alignment vertical="top" wrapText="1"/>
    </xf>
    <xf numFmtId="166" fontId="42" fillId="3" borderId="3" xfId="5" applyNumberFormat="1" applyFont="1" applyFill="1" applyBorder="1" applyAlignment="1" applyProtection="1">
      <alignment horizontal="center" vertical="top" wrapText="1"/>
    </xf>
    <xf numFmtId="9" fontId="45" fillId="3" borderId="1" xfId="0" applyNumberFormat="1" applyFont="1" applyFill="1" applyBorder="1" applyAlignment="1" applyProtection="1">
      <alignment horizontal="center" vertical="top"/>
    </xf>
    <xf numFmtId="43" fontId="42" fillId="3" borderId="2" xfId="5" applyNumberFormat="1" applyFont="1" applyFill="1" applyBorder="1" applyAlignment="1" applyProtection="1">
      <alignment vertical="top" wrapText="1"/>
    </xf>
    <xf numFmtId="0" fontId="41" fillId="0" borderId="18" xfId="0" applyFont="1" applyFill="1" applyBorder="1" applyAlignment="1" applyProtection="1">
      <alignment horizontal="left" vertical="top" wrapText="1"/>
    </xf>
    <xf numFmtId="0" fontId="42" fillId="0" borderId="18" xfId="0" applyFont="1" applyFill="1" applyBorder="1" applyAlignment="1" applyProtection="1">
      <alignment horizontal="left" vertical="top" wrapText="1"/>
    </xf>
    <xf numFmtId="0" fontId="42" fillId="0" borderId="18" xfId="0" applyFont="1" applyFill="1" applyBorder="1" applyAlignment="1" applyProtection="1">
      <alignment vertical="top" wrapText="1"/>
    </xf>
    <xf numFmtId="43" fontId="42" fillId="0" borderId="18" xfId="5" applyNumberFormat="1" applyFont="1" applyFill="1" applyBorder="1" applyAlignment="1" applyProtection="1">
      <alignment vertical="top" wrapText="1"/>
    </xf>
    <xf numFmtId="166" fontId="42" fillId="0" borderId="18" xfId="5" applyNumberFormat="1" applyFont="1" applyFill="1" applyBorder="1" applyAlignment="1" applyProtection="1">
      <alignment horizontal="center" vertical="top" wrapText="1"/>
    </xf>
    <xf numFmtId="0" fontId="42" fillId="0" borderId="1"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 xfId="0" applyFont="1" applyFill="1" applyBorder="1" applyAlignment="1" applyProtection="1">
      <alignment horizontal="center" vertical="center" wrapText="1"/>
    </xf>
    <xf numFmtId="43" fontId="42" fillId="0" borderId="2" xfId="0" applyNumberFormat="1" applyFont="1" applyFill="1" applyBorder="1" applyAlignment="1" applyProtection="1">
      <alignment horizontal="center" vertical="center" wrapText="1"/>
    </xf>
    <xf numFmtId="166" fontId="42" fillId="0" borderId="73" xfId="5" applyNumberFormat="1" applyFont="1" applyFill="1" applyBorder="1" applyAlignment="1" applyProtection="1">
      <alignment horizontal="center" vertical="center" wrapText="1"/>
    </xf>
    <xf numFmtId="166" fontId="42" fillId="0" borderId="2" xfId="5" applyNumberFormat="1" applyFont="1" applyFill="1" applyBorder="1" applyAlignment="1" applyProtection="1">
      <alignment horizontal="center" vertical="center" wrapText="1"/>
    </xf>
    <xf numFmtId="0" fontId="42" fillId="0" borderId="1" xfId="0" applyFont="1" applyFill="1" applyBorder="1" applyAlignment="1" applyProtection="1">
      <alignment horizontal="center" vertical="center" wrapText="1"/>
    </xf>
    <xf numFmtId="0" fontId="41" fillId="3" borderId="2" xfId="0" applyFont="1" applyFill="1" applyBorder="1" applyAlignment="1" applyProtection="1">
      <alignment horizontal="left" vertical="center" wrapText="1"/>
    </xf>
    <xf numFmtId="0" fontId="42" fillId="3" borderId="6" xfId="0" applyFont="1" applyFill="1" applyBorder="1" applyAlignment="1" applyProtection="1">
      <alignment vertical="center" wrapText="1"/>
    </xf>
    <xf numFmtId="43" fontId="42" fillId="3" borderId="2" xfId="5" applyNumberFormat="1" applyFont="1" applyFill="1" applyBorder="1" applyAlignment="1" applyProtection="1">
      <alignment vertical="center" wrapText="1"/>
    </xf>
    <xf numFmtId="166" fontId="42" fillId="3" borderId="73" xfId="5" applyNumberFormat="1" applyFont="1" applyFill="1" applyBorder="1" applyAlignment="1" applyProtection="1">
      <alignment horizontal="center" vertical="center" wrapText="1"/>
    </xf>
    <xf numFmtId="0" fontId="37" fillId="0" borderId="0" xfId="0" applyFont="1" applyFill="1" applyBorder="1" applyAlignment="1" applyProtection="1">
      <alignment horizontal="left" vertical="center"/>
    </xf>
    <xf numFmtId="9" fontId="45" fillId="8" borderId="2" xfId="0" applyNumberFormat="1" applyFont="1" applyFill="1" applyBorder="1" applyAlignment="1" applyProtection="1">
      <alignment horizontal="center" vertical="center" wrapText="1"/>
    </xf>
    <xf numFmtId="43" fontId="42" fillId="8" borderId="2" xfId="5" applyNumberFormat="1" applyFont="1" applyFill="1" applyBorder="1" applyAlignment="1" applyProtection="1">
      <alignment vertical="center" wrapText="1"/>
    </xf>
    <xf numFmtId="43" fontId="42" fillId="8" borderId="1" xfId="5" applyNumberFormat="1" applyFont="1" applyFill="1" applyBorder="1" applyAlignment="1" applyProtection="1">
      <alignment vertical="center" wrapText="1"/>
    </xf>
    <xf numFmtId="0" fontId="37" fillId="0" borderId="4" xfId="0" applyFont="1" applyFill="1" applyBorder="1" applyAlignment="1" applyProtection="1">
      <alignment horizontal="left" vertical="top"/>
      <protection locked="0"/>
    </xf>
    <xf numFmtId="9" fontId="37" fillId="0" borderId="4" xfId="0" applyNumberFormat="1" applyFont="1" applyFill="1" applyBorder="1" applyAlignment="1" applyProtection="1">
      <alignment horizontal="left" vertical="top"/>
      <protection locked="0"/>
    </xf>
    <xf numFmtId="9" fontId="37" fillId="0" borderId="4" xfId="0" applyNumberFormat="1" applyFont="1" applyFill="1" applyBorder="1" applyAlignment="1" applyProtection="1">
      <alignment horizontal="center" vertical="top"/>
      <protection locked="0"/>
    </xf>
    <xf numFmtId="0" fontId="37" fillId="0" borderId="0"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protection locked="0"/>
    </xf>
    <xf numFmtId="43" fontId="37" fillId="0" borderId="0" xfId="5" applyNumberFormat="1" applyFont="1" applyFill="1" applyBorder="1" applyAlignment="1" applyProtection="1">
      <alignment horizontal="center" vertical="center"/>
      <protection locked="0"/>
    </xf>
    <xf numFmtId="166" fontId="37" fillId="0" borderId="0" xfId="5" applyNumberFormat="1" applyFont="1" applyFill="1" applyBorder="1" applyAlignment="1" applyProtection="1">
      <alignment horizontal="center" vertical="center"/>
      <protection locked="0"/>
    </xf>
    <xf numFmtId="0" fontId="45" fillId="8" borderId="1" xfId="0" applyFont="1" applyFill="1" applyBorder="1" applyAlignment="1" applyProtection="1">
      <alignment horizontal="center" vertical="center" wrapText="1"/>
      <protection locked="0"/>
    </xf>
    <xf numFmtId="0" fontId="45" fillId="8" borderId="3" xfId="0" applyFont="1" applyFill="1" applyBorder="1" applyAlignment="1" applyProtection="1">
      <alignment horizontal="center" vertical="center" wrapText="1"/>
      <protection locked="0"/>
    </xf>
    <xf numFmtId="0" fontId="1" fillId="0" borderId="13" xfId="0" applyFont="1" applyFill="1" applyBorder="1" applyAlignment="1">
      <alignment horizontal="left" vertical="top" wrapText="1"/>
    </xf>
    <xf numFmtId="0" fontId="2" fillId="0" borderId="12" xfId="0" applyFont="1" applyFill="1" applyBorder="1" applyAlignment="1">
      <alignment horizontal="justify" vertical="top" wrapText="1"/>
    </xf>
    <xf numFmtId="0" fontId="1" fillId="0" borderId="13" xfId="0" applyFont="1" applyFill="1" applyBorder="1" applyAlignment="1">
      <alignment horizontal="left" vertical="top" wrapText="1"/>
    </xf>
    <xf numFmtId="0" fontId="2" fillId="0" borderId="12" xfId="0" applyFont="1" applyFill="1" applyBorder="1" applyAlignment="1">
      <alignment horizontal="justify" vertical="top" wrapText="1"/>
    </xf>
    <xf numFmtId="0" fontId="1" fillId="0" borderId="13" xfId="0" applyFont="1" applyFill="1" applyBorder="1" applyAlignment="1">
      <alignment horizontal="left" vertical="top" wrapText="1"/>
    </xf>
    <xf numFmtId="0" fontId="1" fillId="0" borderId="122" xfId="0" applyFont="1" applyFill="1" applyBorder="1" applyAlignment="1">
      <alignment vertical="top" wrapText="1"/>
    </xf>
    <xf numFmtId="0" fontId="48" fillId="0" borderId="13" xfId="0" applyFont="1" applyFill="1" applyBorder="1" applyAlignment="1">
      <alignment horizontal="justify" vertical="top" wrapText="1"/>
    </xf>
    <xf numFmtId="43" fontId="16" fillId="0" borderId="0" xfId="1" applyNumberFormat="1" applyFont="1" applyFill="1" applyBorder="1" applyAlignment="1">
      <alignment horizontal="right" vertical="top" wrapText="1"/>
    </xf>
    <xf numFmtId="43" fontId="17" fillId="0" borderId="2" xfId="0" applyNumberFormat="1" applyFont="1" applyFill="1" applyBorder="1" applyAlignment="1">
      <alignment horizontal="right" vertical="top" wrapText="1"/>
    </xf>
    <xf numFmtId="43" fontId="17" fillId="0" borderId="29" xfId="0" applyNumberFormat="1" applyFont="1" applyFill="1" applyBorder="1" applyAlignment="1">
      <alignment horizontal="right" vertical="top" wrapText="1"/>
    </xf>
    <xf numFmtId="43" fontId="16" fillId="0" borderId="6" xfId="1" applyNumberFormat="1" applyFont="1" applyFill="1" applyBorder="1" applyAlignment="1">
      <alignment horizontal="right" vertical="top" wrapText="1"/>
    </xf>
    <xf numFmtId="43" fontId="17" fillId="0" borderId="1" xfId="1" applyNumberFormat="1" applyFont="1" applyFill="1" applyBorder="1" applyAlignment="1">
      <alignment horizontal="center" vertical="top" wrapText="1"/>
    </xf>
    <xf numFmtId="43" fontId="16" fillId="7" borderId="70" xfId="1" applyNumberFormat="1" applyFont="1" applyFill="1" applyBorder="1" applyAlignment="1">
      <alignment horizontal="right" vertical="top" wrapText="1"/>
    </xf>
    <xf numFmtId="43" fontId="16" fillId="4" borderId="51" xfId="1" applyNumberFormat="1" applyFont="1" applyFill="1" applyBorder="1" applyAlignment="1">
      <alignment horizontal="right" vertical="top" wrapText="1"/>
    </xf>
    <xf numFmtId="43" fontId="16" fillId="6" borderId="51" xfId="1" applyNumberFormat="1" applyFont="1" applyFill="1" applyBorder="1" applyAlignment="1">
      <alignment horizontal="right" vertical="top" wrapText="1"/>
    </xf>
    <xf numFmtId="43" fontId="16" fillId="0" borderId="51" xfId="1" applyNumberFormat="1" applyFont="1" applyFill="1" applyBorder="1" applyAlignment="1">
      <alignment horizontal="right" vertical="top" wrapText="1"/>
    </xf>
    <xf numFmtId="43" fontId="17" fillId="7" borderId="51" xfId="1" applyNumberFormat="1" applyFont="1" applyFill="1" applyBorder="1" applyAlignment="1">
      <alignment horizontal="right" vertical="top" wrapText="1"/>
    </xf>
    <xf numFmtId="43" fontId="17" fillId="6" borderId="51" xfId="1" applyNumberFormat="1" applyFont="1" applyFill="1" applyBorder="1" applyAlignment="1">
      <alignment horizontal="right" vertical="top" wrapText="1"/>
    </xf>
    <xf numFmtId="43" fontId="16" fillId="4" borderId="51" xfId="1" applyNumberFormat="1" applyFont="1" applyFill="1" applyBorder="1" applyAlignment="1">
      <alignment horizontal="right" vertical="top"/>
    </xf>
    <xf numFmtId="43" fontId="17" fillId="6" borderId="51" xfId="1" applyNumberFormat="1" applyFont="1" applyFill="1" applyBorder="1" applyAlignment="1">
      <alignment horizontal="right" vertical="top"/>
    </xf>
    <xf numFmtId="43" fontId="17" fillId="7" borderId="51" xfId="1" applyNumberFormat="1" applyFont="1" applyFill="1" applyBorder="1" applyAlignment="1">
      <alignment horizontal="right" vertical="top"/>
    </xf>
    <xf numFmtId="43" fontId="16" fillId="6" borderId="51" xfId="1" applyNumberFormat="1" applyFont="1" applyFill="1" applyBorder="1" applyAlignment="1">
      <alignment horizontal="right" vertical="top"/>
    </xf>
    <xf numFmtId="43" fontId="16" fillId="0" borderId="48" xfId="1" applyNumberFormat="1" applyFont="1" applyFill="1" applyBorder="1" applyAlignment="1">
      <alignment horizontal="right" vertical="top"/>
    </xf>
    <xf numFmtId="43" fontId="16" fillId="0" borderId="70" xfId="1" applyNumberFormat="1" applyFont="1" applyFill="1" applyBorder="1" applyAlignment="1">
      <alignment horizontal="right" vertical="top"/>
    </xf>
    <xf numFmtId="43" fontId="17" fillId="3" borderId="51" xfId="0" applyNumberFormat="1" applyFont="1" applyFill="1" applyBorder="1" applyAlignment="1">
      <alignment horizontal="right" vertical="top" wrapText="1"/>
    </xf>
    <xf numFmtId="43" fontId="16" fillId="0" borderId="52" xfId="1" applyNumberFormat="1" applyFont="1" applyFill="1" applyBorder="1" applyAlignment="1">
      <alignment horizontal="right" vertical="top" wrapText="1"/>
    </xf>
    <xf numFmtId="43" fontId="16" fillId="0" borderId="15" xfId="1" applyNumberFormat="1" applyFont="1" applyFill="1" applyBorder="1" applyAlignment="1">
      <alignment horizontal="right" vertical="top"/>
    </xf>
    <xf numFmtId="43" fontId="16" fillId="0" borderId="0" xfId="1" applyNumberFormat="1" applyFont="1" applyFill="1" applyBorder="1" applyAlignment="1">
      <alignment horizontal="right" vertical="top"/>
    </xf>
    <xf numFmtId="43" fontId="16" fillId="0" borderId="0" xfId="1" applyNumberFormat="1" applyFont="1" applyFill="1" applyBorder="1" applyAlignment="1">
      <alignment vertical="top" wrapText="1"/>
    </xf>
    <xf numFmtId="0" fontId="17" fillId="0" borderId="2" xfId="0" applyFont="1" applyFill="1" applyBorder="1" applyAlignment="1">
      <alignment horizontal="right" vertical="top" wrapText="1"/>
    </xf>
    <xf numFmtId="43" fontId="16" fillId="0" borderId="6" xfId="1" applyNumberFormat="1" applyFont="1" applyFill="1" applyBorder="1" applyAlignment="1">
      <alignment vertical="top" wrapText="1"/>
    </xf>
    <xf numFmtId="43" fontId="17" fillId="0" borderId="1" xfId="1" applyNumberFormat="1" applyFont="1" applyFill="1" applyBorder="1" applyAlignment="1">
      <alignment vertical="top" wrapText="1"/>
    </xf>
    <xf numFmtId="43" fontId="16" fillId="7" borderId="70" xfId="1" applyNumberFormat="1" applyFont="1" applyFill="1" applyBorder="1" applyAlignment="1">
      <alignment vertical="top" wrapText="1"/>
    </xf>
    <xf numFmtId="43" fontId="16" fillId="4" borderId="51" xfId="1" applyNumberFormat="1" applyFont="1" applyFill="1" applyBorder="1" applyAlignment="1">
      <alignment vertical="top" wrapText="1"/>
    </xf>
    <xf numFmtId="43" fontId="16" fillId="6" borderId="51" xfId="1" applyNumberFormat="1" applyFont="1" applyFill="1" applyBorder="1" applyAlignment="1">
      <alignment vertical="top" wrapText="1"/>
    </xf>
    <xf numFmtId="43" fontId="16" fillId="0" borderId="51" xfId="1" applyNumberFormat="1" applyFont="1" applyFill="1" applyBorder="1" applyAlignment="1">
      <alignment vertical="top" wrapText="1"/>
    </xf>
    <xf numFmtId="43" fontId="16" fillId="7" borderId="51" xfId="1" applyNumberFormat="1" applyFont="1" applyFill="1" applyBorder="1" applyAlignment="1">
      <alignment vertical="top" wrapText="1"/>
    </xf>
    <xf numFmtId="43" fontId="17" fillId="6" borderId="51" xfId="1" applyNumberFormat="1" applyFont="1" applyFill="1" applyBorder="1" applyAlignment="1">
      <alignment vertical="top" wrapText="1"/>
    </xf>
    <xf numFmtId="43" fontId="16" fillId="4" borderId="51" xfId="1" applyNumberFormat="1" applyFont="1" applyFill="1" applyBorder="1" applyAlignment="1">
      <alignment vertical="top"/>
    </xf>
    <xf numFmtId="43" fontId="17" fillId="6" borderId="51" xfId="1" applyNumberFormat="1" applyFont="1" applyFill="1" applyBorder="1" applyAlignment="1">
      <alignment vertical="top"/>
    </xf>
    <xf numFmtId="43" fontId="16" fillId="0" borderId="51" xfId="1" applyNumberFormat="1" applyFont="1" applyFill="1" applyBorder="1" applyAlignment="1">
      <alignment vertical="top"/>
    </xf>
    <xf numFmtId="43" fontId="16" fillId="7" borderId="51" xfId="1" applyNumberFormat="1" applyFont="1" applyFill="1" applyBorder="1" applyAlignment="1">
      <alignment vertical="top"/>
    </xf>
    <xf numFmtId="43" fontId="16" fillId="6" borderId="51" xfId="1" applyNumberFormat="1" applyFont="1" applyFill="1" applyBorder="1" applyAlignment="1">
      <alignment vertical="top"/>
    </xf>
    <xf numFmtId="43" fontId="16" fillId="0" borderId="48" xfId="1" applyNumberFormat="1" applyFont="1" applyFill="1" applyBorder="1" applyAlignment="1">
      <alignment vertical="top" wrapText="1"/>
    </xf>
    <xf numFmtId="43" fontId="16" fillId="0" borderId="47" xfId="1" applyNumberFormat="1" applyFont="1" applyFill="1" applyBorder="1" applyAlignment="1">
      <alignment vertical="top" wrapText="1"/>
    </xf>
    <xf numFmtId="43" fontId="16" fillId="0" borderId="48" xfId="1" applyNumberFormat="1" applyFont="1" applyFill="1" applyBorder="1" applyAlignment="1">
      <alignment vertical="top"/>
    </xf>
    <xf numFmtId="43" fontId="16" fillId="0" borderId="70" xfId="1" applyNumberFormat="1" applyFont="1" applyFill="1" applyBorder="1" applyAlignment="1">
      <alignment vertical="top"/>
    </xf>
    <xf numFmtId="0" fontId="17" fillId="3" borderId="51" xfId="0" applyFont="1" applyFill="1" applyBorder="1" applyAlignment="1">
      <alignment vertical="top" wrapText="1"/>
    </xf>
    <xf numFmtId="43" fontId="16" fillId="0" borderId="52" xfId="1" applyNumberFormat="1" applyFont="1" applyFill="1" applyBorder="1" applyAlignment="1">
      <alignment vertical="top" wrapText="1"/>
    </xf>
    <xf numFmtId="43" fontId="16" fillId="0" borderId="15" xfId="1" applyNumberFormat="1" applyFont="1" applyFill="1" applyBorder="1" applyAlignment="1">
      <alignment vertical="top"/>
    </xf>
    <xf numFmtId="43" fontId="16" fillId="0" borderId="0" xfId="1" applyNumberFormat="1" applyFont="1" applyFill="1" applyBorder="1" applyAlignment="1">
      <alignment vertical="top"/>
    </xf>
    <xf numFmtId="43" fontId="17" fillId="4" borderId="51" xfId="1" applyNumberFormat="1" applyFont="1" applyFill="1" applyBorder="1" applyAlignment="1">
      <alignment horizontal="right" vertical="top" wrapText="1"/>
    </xf>
    <xf numFmtId="43" fontId="16" fillId="0" borderId="48" xfId="1" applyNumberFormat="1" applyFont="1" applyFill="1" applyBorder="1" applyAlignment="1">
      <alignment horizontal="right" vertical="top" wrapText="1"/>
    </xf>
    <xf numFmtId="43" fontId="16" fillId="0" borderId="47" xfId="1" applyNumberFormat="1" applyFont="1" applyFill="1" applyBorder="1" applyAlignment="1">
      <alignment horizontal="right" vertical="top" wrapText="1"/>
    </xf>
    <xf numFmtId="43" fontId="16" fillId="7" borderId="51" xfId="1" applyNumberFormat="1" applyFont="1" applyFill="1" applyBorder="1" applyAlignment="1">
      <alignment horizontal="right" vertical="top"/>
    </xf>
    <xf numFmtId="43" fontId="17" fillId="7" borderId="47" xfId="1" applyNumberFormat="1" applyFont="1" applyFill="1" applyBorder="1" applyAlignment="1">
      <alignment horizontal="right" vertical="top" wrapText="1"/>
    </xf>
    <xf numFmtId="43" fontId="17" fillId="0" borderId="2" xfId="1" applyNumberFormat="1" applyFont="1" applyFill="1" applyBorder="1" applyAlignment="1">
      <alignment horizontal="center" vertical="top" wrapText="1"/>
    </xf>
    <xf numFmtId="43" fontId="16" fillId="7" borderId="117" xfId="1" applyNumberFormat="1" applyFont="1" applyFill="1" applyBorder="1" applyAlignment="1">
      <alignment horizontal="right" vertical="top" wrapText="1"/>
    </xf>
    <xf numFmtId="43" fontId="16" fillId="4" borderId="45" xfId="1" applyNumberFormat="1" applyFont="1" applyFill="1" applyBorder="1" applyAlignment="1">
      <alignment horizontal="right" vertical="top" wrapText="1"/>
    </xf>
    <xf numFmtId="43" fontId="16" fillId="6" borderId="45" xfId="1" applyNumberFormat="1" applyFont="1" applyFill="1" applyBorder="1" applyAlignment="1">
      <alignment horizontal="right" vertical="top" wrapText="1"/>
    </xf>
    <xf numFmtId="43" fontId="16" fillId="0" borderId="45" xfId="1" applyNumberFormat="1" applyFont="1" applyFill="1" applyBorder="1" applyAlignment="1">
      <alignment horizontal="right" vertical="top" wrapText="1"/>
    </xf>
    <xf numFmtId="43" fontId="17" fillId="7" borderId="45" xfId="1" applyNumberFormat="1" applyFont="1" applyFill="1" applyBorder="1" applyAlignment="1">
      <alignment horizontal="right" vertical="top" wrapText="1"/>
    </xf>
    <xf numFmtId="43" fontId="17" fillId="6" borderId="45" xfId="1" applyNumberFormat="1" applyFont="1" applyFill="1" applyBorder="1" applyAlignment="1">
      <alignment horizontal="right" vertical="top" wrapText="1"/>
    </xf>
    <xf numFmtId="43" fontId="16" fillId="4" borderId="45" xfId="1" applyNumberFormat="1" applyFont="1" applyFill="1" applyBorder="1" applyAlignment="1">
      <alignment horizontal="right" vertical="top"/>
    </xf>
    <xf numFmtId="43" fontId="17" fillId="6" borderId="45" xfId="1" applyNumberFormat="1" applyFont="1" applyFill="1" applyBorder="1" applyAlignment="1">
      <alignment horizontal="right" vertical="top"/>
    </xf>
    <xf numFmtId="43" fontId="17" fillId="7" borderId="45" xfId="1" applyNumberFormat="1" applyFont="1" applyFill="1" applyBorder="1" applyAlignment="1">
      <alignment horizontal="right" vertical="top"/>
    </xf>
    <xf numFmtId="43" fontId="16" fillId="0" borderId="120" xfId="1" applyNumberFormat="1" applyFont="1" applyFill="1" applyBorder="1" applyAlignment="1">
      <alignment horizontal="right" vertical="top"/>
    </xf>
    <xf numFmtId="43" fontId="16" fillId="0" borderId="119" xfId="1" applyNumberFormat="1" applyFont="1" applyFill="1" applyBorder="1" applyAlignment="1">
      <alignment horizontal="right" vertical="top"/>
    </xf>
    <xf numFmtId="43" fontId="17" fillId="3" borderId="45" xfId="0" applyNumberFormat="1" applyFont="1" applyFill="1" applyBorder="1" applyAlignment="1">
      <alignment horizontal="right" vertical="top" wrapText="1"/>
    </xf>
    <xf numFmtId="43" fontId="16" fillId="0" borderId="118" xfId="1" applyNumberFormat="1" applyFont="1" applyFill="1" applyBorder="1" applyAlignment="1">
      <alignment horizontal="right" vertical="top" wrapText="1"/>
    </xf>
    <xf numFmtId="43" fontId="16" fillId="2" borderId="45" xfId="1" applyNumberFormat="1" applyFont="1" applyFill="1" applyBorder="1" applyAlignment="1">
      <alignment horizontal="right" vertical="top"/>
    </xf>
    <xf numFmtId="43" fontId="16" fillId="6" borderId="45" xfId="1" applyNumberFormat="1" applyFont="1" applyFill="1" applyBorder="1" applyAlignment="1">
      <alignment horizontal="right" vertical="top"/>
    </xf>
    <xf numFmtId="43" fontId="16" fillId="0" borderId="118" xfId="1" applyNumberFormat="1" applyFont="1" applyFill="1" applyBorder="1" applyAlignment="1">
      <alignment horizontal="right" vertical="top"/>
    </xf>
    <xf numFmtId="43" fontId="17" fillId="7" borderId="117" xfId="1" applyNumberFormat="1" applyFont="1" applyFill="1" applyBorder="1" applyAlignment="1">
      <alignment horizontal="right" vertical="top" wrapText="1"/>
    </xf>
    <xf numFmtId="43" fontId="16" fillId="7" borderId="45" xfId="1" applyNumberFormat="1" applyFont="1" applyFill="1" applyBorder="1" applyAlignment="1">
      <alignment horizontal="right" vertical="top"/>
    </xf>
    <xf numFmtId="0" fontId="49" fillId="0" borderId="2" xfId="0" applyFont="1" applyFill="1" applyBorder="1" applyAlignment="1">
      <alignment vertical="top" wrapText="1"/>
    </xf>
    <xf numFmtId="0" fontId="38" fillId="0" borderId="27" xfId="0" applyFont="1" applyFill="1" applyBorder="1" applyAlignment="1" applyProtection="1">
      <alignment horizontal="center" vertical="center" wrapText="1"/>
      <protection locked="0"/>
    </xf>
    <xf numFmtId="0" fontId="38" fillId="0" borderId="28" xfId="0" applyFont="1" applyFill="1" applyBorder="1" applyAlignment="1" applyProtection="1">
      <alignment horizontal="center" vertical="center" wrapText="1"/>
      <protection locked="0"/>
    </xf>
    <xf numFmtId="0" fontId="38" fillId="0" borderId="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center" vertical="center" wrapText="1"/>
      <protection locked="0"/>
    </xf>
    <xf numFmtId="0" fontId="38" fillId="0" borderId="29" xfId="0" applyFont="1" applyFill="1" applyBorder="1" applyAlignment="1" applyProtection="1">
      <alignment horizontal="center" vertical="center" wrapText="1"/>
      <protection locked="0"/>
    </xf>
    <xf numFmtId="0" fontId="38" fillId="0" borderId="4"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center" wrapText="1"/>
      <protection locked="0"/>
    </xf>
    <xf numFmtId="0" fontId="38" fillId="0" borderId="4" xfId="0" applyFont="1" applyFill="1" applyBorder="1" applyAlignment="1" applyProtection="1">
      <alignment horizontal="left" vertical="center" wrapText="1"/>
      <protection locked="0"/>
    </xf>
    <xf numFmtId="0" fontId="38" fillId="0" borderId="28" xfId="0" applyFont="1" applyFill="1" applyBorder="1" applyAlignment="1" applyProtection="1">
      <alignment horizontal="left" vertical="center" wrapText="1"/>
      <protection locked="0"/>
    </xf>
    <xf numFmtId="0" fontId="42" fillId="7" borderId="2" xfId="0" applyFont="1" applyFill="1" applyBorder="1" applyAlignment="1" applyProtection="1">
      <alignment horizontal="left" vertical="center" wrapText="1" indent="6"/>
    </xf>
    <xf numFmtId="0" fontId="42" fillId="7" borderId="6" xfId="0" applyFont="1" applyFill="1" applyBorder="1" applyAlignment="1" applyProtection="1">
      <alignment horizontal="left" vertical="center" wrapText="1" indent="6"/>
    </xf>
    <xf numFmtId="0" fontId="40" fillId="0" borderId="2" xfId="0" applyFont="1" applyFill="1" applyBorder="1" applyAlignment="1" applyProtection="1">
      <alignment vertical="center" wrapText="1"/>
    </xf>
    <xf numFmtId="0" fontId="40" fillId="0" borderId="6" xfId="0" applyFont="1" applyFill="1" applyBorder="1" applyAlignment="1" applyProtection="1">
      <alignment vertical="center" wrapText="1"/>
    </xf>
    <xf numFmtId="0" fontId="37" fillId="0" borderId="8" xfId="0" applyFont="1" applyFill="1" applyBorder="1" applyAlignment="1" applyProtection="1">
      <alignment horizontal="left" vertical="top" wrapText="1"/>
      <protection locked="0"/>
    </xf>
    <xf numFmtId="0" fontId="37" fillId="0" borderId="9" xfId="0" applyFont="1" applyFill="1" applyBorder="1" applyAlignment="1" applyProtection="1">
      <alignment horizontal="left" vertical="top" wrapText="1"/>
      <protection locked="0"/>
    </xf>
    <xf numFmtId="0" fontId="37" fillId="0" borderId="56" xfId="0" applyFont="1" applyFill="1" applyBorder="1" applyAlignment="1" applyProtection="1">
      <alignment horizontal="left" vertical="top" wrapText="1"/>
      <protection locked="0"/>
    </xf>
    <xf numFmtId="0" fontId="37" fillId="0" borderId="8" xfId="0" applyFont="1" applyFill="1" applyBorder="1" applyAlignment="1" applyProtection="1">
      <alignment horizontal="left" vertical="top"/>
      <protection locked="0"/>
    </xf>
    <xf numFmtId="0" fontId="37" fillId="0" borderId="9" xfId="0" applyFont="1" applyFill="1" applyBorder="1" applyAlignment="1" applyProtection="1">
      <alignment horizontal="left" vertical="top"/>
      <protection locked="0"/>
    </xf>
    <xf numFmtId="0" fontId="37" fillId="0" borderId="46" xfId="0" applyFont="1" applyFill="1" applyBorder="1" applyAlignment="1" applyProtection="1">
      <alignment horizontal="center" vertical="top"/>
      <protection locked="0"/>
    </xf>
    <xf numFmtId="0" fontId="37" fillId="0" borderId="54" xfId="0" applyFont="1" applyFill="1" applyBorder="1" applyAlignment="1" applyProtection="1">
      <alignment horizontal="center" vertical="top"/>
      <protection locked="0"/>
    </xf>
    <xf numFmtId="0" fontId="45" fillId="4" borderId="8" xfId="0" applyFont="1" applyFill="1" applyBorder="1" applyAlignment="1" applyProtection="1">
      <alignment horizontal="left" vertical="top"/>
      <protection locked="0"/>
    </xf>
    <xf numFmtId="0" fontId="45" fillId="4" borderId="9" xfId="0" applyFont="1" applyFill="1" applyBorder="1" applyAlignment="1" applyProtection="1">
      <alignment horizontal="left" vertical="top"/>
      <protection locked="0"/>
    </xf>
    <xf numFmtId="0" fontId="41" fillId="0" borderId="8" xfId="0" applyFont="1" applyFill="1" applyBorder="1" applyAlignment="1" applyProtection="1">
      <alignment horizontal="left" vertical="top" wrapText="1"/>
      <protection locked="0"/>
    </xf>
    <xf numFmtId="0" fontId="41" fillId="0" borderId="9" xfId="0" applyFont="1" applyFill="1" applyBorder="1" applyAlignment="1" applyProtection="1">
      <alignment horizontal="left" vertical="top" wrapText="1"/>
      <protection locked="0"/>
    </xf>
    <xf numFmtId="0" fontId="41" fillId="0" borderId="56" xfId="0" applyFont="1" applyFill="1" applyBorder="1" applyAlignment="1" applyProtection="1">
      <alignment horizontal="left" vertical="top" wrapText="1"/>
      <protection locked="0"/>
    </xf>
    <xf numFmtId="0" fontId="40" fillId="8" borderId="2" xfId="0" applyFont="1" applyFill="1" applyBorder="1" applyAlignment="1" applyProtection="1">
      <alignment horizontal="center" vertical="center" wrapText="1"/>
    </xf>
    <xf numFmtId="0" fontId="40" fillId="8" borderId="6" xfId="0" applyFont="1" applyFill="1" applyBorder="1" applyAlignment="1" applyProtection="1">
      <alignment horizontal="center" vertical="center" wrapText="1"/>
    </xf>
    <xf numFmtId="0" fontId="40" fillId="8" borderId="3" xfId="0" applyFont="1" applyFill="1" applyBorder="1" applyAlignment="1" applyProtection="1">
      <alignment horizontal="center" vertical="center" wrapText="1"/>
    </xf>
    <xf numFmtId="0" fontId="42" fillId="3" borderId="23" xfId="0" applyFont="1" applyFill="1" applyBorder="1" applyAlignment="1" applyProtection="1">
      <alignment horizontal="left" vertical="top" wrapText="1"/>
    </xf>
    <xf numFmtId="0" fontId="42" fillId="3" borderId="6" xfId="0" applyFont="1" applyFill="1" applyBorder="1" applyAlignment="1" applyProtection="1">
      <alignment horizontal="left" vertical="top" wrapText="1"/>
    </xf>
    <xf numFmtId="0" fontId="47" fillId="0" borderId="29" xfId="0" applyFont="1" applyFill="1" applyBorder="1" applyAlignment="1">
      <alignment horizontal="center" vertical="top"/>
    </xf>
    <xf numFmtId="0" fontId="47" fillId="0" borderId="4" xfId="0" applyFont="1" applyFill="1" applyBorder="1" applyAlignment="1">
      <alignment horizontal="center" vertical="top"/>
    </xf>
    <xf numFmtId="0" fontId="47" fillId="0" borderId="43" xfId="0" applyFont="1" applyFill="1" applyBorder="1" applyAlignment="1">
      <alignment horizontal="center" vertical="top"/>
    </xf>
    <xf numFmtId="0" fontId="14" fillId="0" borderId="27" xfId="0" applyFont="1" applyFill="1" applyBorder="1" applyAlignment="1">
      <alignment horizontal="center" vertical="top"/>
    </xf>
    <xf numFmtId="0" fontId="14" fillId="0" borderId="28" xfId="0" applyFont="1" applyFill="1" applyBorder="1" applyAlignment="1">
      <alignment horizontal="center" vertical="top"/>
    </xf>
    <xf numFmtId="0" fontId="14" fillId="0" borderId="41" xfId="0" applyFont="1" applyFill="1" applyBorder="1" applyAlignment="1">
      <alignment horizontal="center" vertical="top"/>
    </xf>
    <xf numFmtId="0" fontId="15" fillId="0" borderId="13" xfId="0" applyFont="1" applyFill="1" applyBorder="1" applyAlignment="1">
      <alignment horizontal="left" vertical="top"/>
    </xf>
    <xf numFmtId="0" fontId="15" fillId="0" borderId="12" xfId="0" applyFont="1" applyFill="1" applyBorder="1" applyAlignment="1">
      <alignment horizontal="left" vertical="top"/>
    </xf>
    <xf numFmtId="0" fontId="2" fillId="0" borderId="13" xfId="0" applyFont="1" applyFill="1" applyBorder="1" applyAlignment="1">
      <alignment horizontal="justify" vertical="top" wrapText="1"/>
    </xf>
    <xf numFmtId="0" fontId="2" fillId="0" borderId="12" xfId="0" applyFont="1" applyFill="1" applyBorder="1" applyAlignment="1">
      <alignment horizontal="justify" vertical="top" wrapText="1"/>
    </xf>
    <xf numFmtId="0" fontId="32" fillId="0" borderId="29" xfId="0" applyFont="1" applyFill="1" applyBorder="1" applyAlignment="1">
      <alignment horizontal="left" vertical="top" wrapText="1"/>
    </xf>
    <xf numFmtId="0" fontId="32" fillId="0" borderId="4" xfId="0" applyFont="1" applyFill="1" applyBorder="1" applyAlignment="1">
      <alignment horizontal="left" vertical="top" wrapText="1"/>
    </xf>
    <xf numFmtId="0" fontId="13" fillId="0" borderId="6" xfId="0" applyFont="1" applyFill="1" applyBorder="1" applyAlignment="1">
      <alignment horizontal="center" vertical="top" wrapText="1"/>
    </xf>
    <xf numFmtId="0" fontId="1" fillId="0" borderId="2" xfId="0" applyFont="1" applyFill="1" applyBorder="1" applyAlignment="1">
      <alignment horizontal="left" vertical="top" wrapText="1"/>
    </xf>
    <xf numFmtId="0" fontId="1" fillId="0" borderId="6" xfId="0" applyFont="1" applyFill="1" applyBorder="1" applyAlignment="1">
      <alignment horizontal="left" vertical="top" wrapText="1"/>
    </xf>
    <xf numFmtId="0" fontId="2" fillId="7" borderId="24" xfId="0" applyFont="1" applyFill="1" applyBorder="1" applyAlignment="1">
      <alignment horizontal="center" vertical="top" wrapText="1"/>
    </xf>
    <xf numFmtId="0" fontId="2" fillId="7" borderId="68" xfId="0" applyFont="1" applyFill="1" applyBorder="1" applyAlignment="1">
      <alignment horizontal="center" vertical="top" wrapText="1"/>
    </xf>
    <xf numFmtId="0" fontId="13" fillId="4" borderId="13" xfId="0" applyFont="1" applyFill="1" applyBorder="1" applyAlignment="1">
      <alignment horizontal="center" vertical="top"/>
    </xf>
    <xf numFmtId="0" fontId="13" fillId="4" borderId="12" xfId="0" applyFont="1" applyFill="1" applyBorder="1" applyAlignment="1">
      <alignment horizontal="center" vertical="top"/>
    </xf>
    <xf numFmtId="0" fontId="2" fillId="0" borderId="13" xfId="0" applyFont="1" applyFill="1" applyBorder="1" applyAlignment="1">
      <alignment horizontal="justify" vertical="top"/>
    </xf>
    <xf numFmtId="0" fontId="2" fillId="0" borderId="12" xfId="0" applyFont="1" applyFill="1" applyBorder="1" applyAlignment="1">
      <alignment horizontal="justify" vertical="top"/>
    </xf>
    <xf numFmtId="0" fontId="1" fillId="0" borderId="126" xfId="0" applyFont="1" applyFill="1" applyBorder="1" applyAlignment="1">
      <alignment horizontal="left" vertical="top"/>
    </xf>
    <xf numFmtId="0" fontId="1" fillId="0" borderId="42" xfId="0" applyFont="1" applyFill="1" applyBorder="1" applyAlignment="1">
      <alignment horizontal="left" vertical="top"/>
    </xf>
    <xf numFmtId="0" fontId="2" fillId="0" borderId="20" xfId="0" applyFont="1" applyFill="1" applyBorder="1" applyAlignment="1">
      <alignment horizontal="justify" vertical="top"/>
    </xf>
    <xf numFmtId="0" fontId="2" fillId="0" borderId="21" xfId="0" applyFont="1" applyFill="1" applyBorder="1" applyAlignment="1">
      <alignment horizontal="justify" vertical="top"/>
    </xf>
    <xf numFmtId="0" fontId="1" fillId="0" borderId="27" xfId="0" applyFont="1" applyFill="1" applyBorder="1" applyAlignment="1">
      <alignment horizontal="left" vertical="top" wrapText="1"/>
    </xf>
    <xf numFmtId="0" fontId="1" fillId="0" borderId="28"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2" xfId="0" applyFont="1" applyFill="1" applyBorder="1" applyAlignment="1">
      <alignment horizontal="left" vertical="top" wrapText="1"/>
    </xf>
    <xf numFmtId="0" fontId="13" fillId="0" borderId="13" xfId="0" applyFont="1" applyFill="1" applyBorder="1" applyAlignment="1">
      <alignment horizontal="center" vertical="top"/>
    </xf>
    <xf numFmtId="0" fontId="13" fillId="0" borderId="12" xfId="0" applyFont="1" applyFill="1" applyBorder="1" applyAlignment="1">
      <alignment horizontal="center" vertical="top"/>
    </xf>
    <xf numFmtId="0" fontId="2" fillId="0" borderId="6" xfId="0" applyFont="1" applyFill="1" applyBorder="1" applyAlignment="1">
      <alignment horizontal="center" vertical="top" wrapText="1"/>
    </xf>
    <xf numFmtId="0" fontId="2" fillId="4" borderId="13" xfId="0" applyFont="1" applyFill="1" applyBorder="1" applyAlignment="1">
      <alignment horizontal="center" vertical="top"/>
    </xf>
    <xf numFmtId="0" fontId="2" fillId="4" borderId="12" xfId="0" applyFont="1" applyFill="1" applyBorder="1" applyAlignment="1">
      <alignment horizontal="center" vertical="top"/>
    </xf>
    <xf numFmtId="0" fontId="2" fillId="0" borderId="25" xfId="0" applyFont="1" applyFill="1" applyBorder="1" applyAlignment="1">
      <alignment horizontal="justify" vertical="top" wrapText="1"/>
    </xf>
    <xf numFmtId="0" fontId="2" fillId="0" borderId="69" xfId="0" applyFont="1" applyFill="1" applyBorder="1" applyAlignment="1">
      <alignment horizontal="justify" vertical="top" wrapText="1"/>
    </xf>
    <xf numFmtId="0" fontId="2" fillId="0" borderId="13" xfId="0" applyFont="1" applyFill="1" applyBorder="1" applyAlignment="1">
      <alignment horizontal="center" vertical="top"/>
    </xf>
    <xf numFmtId="0" fontId="2" fillId="0" borderId="12" xfId="0" applyFont="1" applyFill="1" applyBorder="1" applyAlignment="1">
      <alignment horizontal="center" vertical="top"/>
    </xf>
    <xf numFmtId="0" fontId="2" fillId="0" borderId="13" xfId="0" applyFont="1" applyFill="1" applyBorder="1" applyAlignment="1">
      <alignment horizontal="left" vertical="top" wrapText="1" indent="1"/>
    </xf>
    <xf numFmtId="0" fontId="2" fillId="0" borderId="122" xfId="0" applyFont="1" applyFill="1" applyBorder="1" applyAlignment="1">
      <alignment horizontal="left" vertical="top" wrapText="1" indent="1"/>
    </xf>
    <xf numFmtId="0" fontId="2" fillId="0" borderId="13" xfId="0" applyFont="1" applyFill="1" applyBorder="1" applyAlignment="1">
      <alignment horizontal="center" vertical="top" wrapText="1"/>
    </xf>
    <xf numFmtId="0" fontId="2" fillId="0" borderId="122" xfId="0" applyFont="1" applyFill="1" applyBorder="1" applyAlignment="1">
      <alignment horizontal="center" vertical="top" wrapText="1"/>
    </xf>
    <xf numFmtId="0" fontId="1" fillId="0" borderId="3" xfId="0" applyFont="1" applyFill="1" applyBorder="1" applyAlignment="1">
      <alignment horizontal="left" vertical="top" wrapText="1"/>
    </xf>
    <xf numFmtId="0" fontId="1" fillId="7" borderId="26" xfId="0" applyFont="1" applyFill="1" applyBorder="1" applyAlignment="1">
      <alignment horizontal="center" vertical="top" wrapText="1"/>
    </xf>
    <xf numFmtId="0" fontId="1" fillId="7" borderId="84" xfId="0" applyFont="1" applyFill="1" applyBorder="1" applyAlignment="1">
      <alignment horizontal="center" vertical="top" wrapText="1"/>
    </xf>
    <xf numFmtId="0" fontId="2" fillId="7" borderId="26" xfId="0" applyFont="1" applyFill="1" applyBorder="1" applyAlignment="1">
      <alignment horizontal="center" vertical="top" wrapText="1"/>
    </xf>
    <xf numFmtId="0" fontId="2" fillId="7" borderId="84" xfId="0" applyFont="1" applyFill="1" applyBorder="1" applyAlignment="1">
      <alignment horizontal="center" vertical="top" wrapText="1"/>
    </xf>
    <xf numFmtId="0" fontId="1" fillId="0" borderId="27" xfId="0" applyFont="1" applyFill="1" applyBorder="1" applyAlignment="1">
      <alignment vertical="top" wrapText="1"/>
    </xf>
    <xf numFmtId="0" fontId="1" fillId="0" borderId="28" xfId="0" applyFont="1" applyFill="1" applyBorder="1" applyAlignment="1">
      <alignment vertical="top" wrapText="1"/>
    </xf>
    <xf numFmtId="0" fontId="2" fillId="0" borderId="38" xfId="0" applyFont="1" applyFill="1" applyBorder="1" applyAlignment="1">
      <alignment horizontal="justify" vertical="top"/>
    </xf>
    <xf numFmtId="0" fontId="2" fillId="0" borderId="40" xfId="0" applyFont="1" applyFill="1" applyBorder="1" applyAlignment="1">
      <alignment horizontal="justify" vertical="top"/>
    </xf>
    <xf numFmtId="0" fontId="1" fillId="7" borderId="17" xfId="0" applyFont="1" applyFill="1" applyBorder="1" applyAlignment="1">
      <alignment horizontal="center" vertical="top" wrapText="1"/>
    </xf>
    <xf numFmtId="0" fontId="1" fillId="7" borderId="18" xfId="0" applyFont="1" applyFill="1" applyBorder="1" applyAlignment="1">
      <alignment horizontal="center" vertical="top" wrapText="1"/>
    </xf>
    <xf numFmtId="0" fontId="14" fillId="0" borderId="0" xfId="0" applyFont="1" applyFill="1" applyBorder="1" applyAlignment="1">
      <alignment horizontal="center" vertical="top"/>
    </xf>
    <xf numFmtId="0" fontId="47" fillId="0" borderId="0" xfId="0" applyFont="1" applyFill="1" applyBorder="1" applyAlignment="1">
      <alignment horizontal="center" vertical="top"/>
    </xf>
    <xf numFmtId="0" fontId="2" fillId="0" borderId="20" xfId="0" applyFont="1" applyFill="1" applyBorder="1" applyAlignment="1">
      <alignment horizontal="justify" vertical="top" wrapText="1"/>
    </xf>
    <xf numFmtId="0" fontId="2" fillId="0" borderId="21" xfId="0" applyFont="1" applyFill="1" applyBorder="1" applyAlignment="1">
      <alignment horizontal="justify" vertical="top" wrapText="1"/>
    </xf>
  </cellXfs>
  <cellStyles count="7">
    <cellStyle name="Currency" xfId="1" builtinId="4"/>
    <cellStyle name="Currency 2" xfId="2" xr:uid="{00000000-0005-0000-0000-000001000000}"/>
    <cellStyle name="Hyperlink" xfId="3" builtinId="8"/>
    <cellStyle name="Normal" xfId="0" builtinId="0"/>
    <cellStyle name="Normal 2" xfId="4" xr:uid="{00000000-0005-0000-0000-000004000000}"/>
    <cellStyle name="Percent" xfId="5" builtinId="5"/>
    <cellStyle name="Percent 2"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1252403</xdr:colOff>
      <xdr:row>1</xdr:row>
      <xdr:rowOff>173274</xdr:rowOff>
    </xdr:from>
    <xdr:ext cx="1957202" cy="937757"/>
    <xdr:sp macro="" textlink="">
      <xdr:nvSpPr>
        <xdr:cNvPr id="2" name="TextBox 1">
          <a:extLst>
            <a:ext uri="{FF2B5EF4-FFF2-40B4-BE49-F238E27FC236}">
              <a16:creationId xmlns:a16="http://schemas.microsoft.com/office/drawing/2014/main" id="{8948FF7A-1DD2-46B5-8779-D5DC639C0AD1}"/>
            </a:ext>
          </a:extLst>
        </xdr:cNvPr>
        <xdr:cNvSpPr txBox="1"/>
      </xdr:nvSpPr>
      <xdr:spPr>
        <a:xfrm rot="20975138">
          <a:off x="5094153" y="448441"/>
          <a:ext cx="1957202" cy="937757"/>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pPr algn="ctr"/>
          <a:r>
            <a:rPr lang="en-US" sz="1800" b="1"/>
            <a:t>OPTIONEL</a:t>
          </a:r>
        </a:p>
        <a:p>
          <a:pPr algn="ctr"/>
          <a:r>
            <a:rPr lang="en-US" sz="1800" b="1"/>
            <a:t>A</a:t>
          </a:r>
          <a:r>
            <a:rPr lang="en-US" sz="1800" b="1" baseline="0"/>
            <a:t> PRECISER SELON</a:t>
          </a:r>
        </a:p>
        <a:p>
          <a:pPr algn="ctr"/>
          <a:r>
            <a:rPr lang="en-US" sz="1800" b="1" baseline="0"/>
            <a:t>PLANS AD-HOC</a:t>
          </a:r>
          <a:endParaRPr lang="en-US" sz="1800" b="1"/>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stimation%20Quantitative\Devis\20170614_Quantitatif_IS%20(version%201)_Mar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RECAPITULATIF"/>
      <sheetName val="BA-(9x50)"/>
      <sheetName val="BA-(6x50)"/>
      <sheetName val="BA-(4x75)"/>
      <sheetName val="MC1-(3x50)"/>
      <sheetName val="MC2-(2x50)"/>
      <sheetName val="CAFETERIA"/>
      <sheetName val="BLOC SANITAIRE"/>
      <sheetName val="AM-EXT"/>
    </sheetNames>
    <sheetDataSet>
      <sheetData sheetId="0"/>
      <sheetData sheetId="1">
        <row r="2">
          <cell r="E2" t="str">
            <v>(INSERER LE NUMERO ET LE TITRE DU PROJET (XXXXX))</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nfp.gouv.ht/normes_en_mati%C3%A8re_d_infrastructures.html"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5"/>
  <sheetViews>
    <sheetView zoomScaleNormal="100" workbookViewId="0">
      <selection activeCell="K7" sqref="K7"/>
    </sheetView>
  </sheetViews>
  <sheetFormatPr defaultColWidth="12" defaultRowHeight="12.75" x14ac:dyDescent="0.2"/>
  <cols>
    <col min="1" max="1" width="4.5" style="37" customWidth="1"/>
    <col min="2" max="2" width="6.83203125" style="37" customWidth="1"/>
    <col min="3" max="3" width="8.1640625" style="37" customWidth="1"/>
    <col min="4" max="16384" width="12" style="37"/>
  </cols>
  <sheetData>
    <row r="1" spans="1:15" ht="16.5" x14ac:dyDescent="0.2">
      <c r="B1" s="43" t="s">
        <v>527</v>
      </c>
      <c r="C1" s="44"/>
      <c r="D1" s="44"/>
      <c r="E1" s="44"/>
      <c r="F1" s="44"/>
      <c r="G1" s="44"/>
      <c r="H1" s="44"/>
      <c r="M1" s="65" t="s">
        <v>776</v>
      </c>
      <c r="N1" s="66"/>
      <c r="O1" s="66"/>
    </row>
    <row r="2" spans="1:15" x14ac:dyDescent="0.2">
      <c r="M2" s="67" t="s">
        <v>36</v>
      </c>
      <c r="N2" s="66" t="s">
        <v>777</v>
      </c>
      <c r="O2" s="66"/>
    </row>
    <row r="3" spans="1:15" x14ac:dyDescent="0.2">
      <c r="A3" s="42" t="s">
        <v>528</v>
      </c>
      <c r="M3" s="67" t="s">
        <v>37</v>
      </c>
      <c r="N3" s="66" t="s">
        <v>567</v>
      </c>
      <c r="O3" s="66"/>
    </row>
    <row r="4" spans="1:15" x14ac:dyDescent="0.2">
      <c r="M4" s="66"/>
      <c r="N4" s="66"/>
      <c r="O4" s="66"/>
    </row>
    <row r="5" spans="1:15" x14ac:dyDescent="0.2">
      <c r="A5" s="37" t="s">
        <v>861</v>
      </c>
      <c r="M5" s="68" t="s">
        <v>568</v>
      </c>
      <c r="N5" s="66"/>
      <c r="O5" s="66"/>
    </row>
    <row r="6" spans="1:15" x14ac:dyDescent="0.2">
      <c r="A6" s="37" t="s">
        <v>530</v>
      </c>
      <c r="M6" s="66" t="s">
        <v>571</v>
      </c>
      <c r="N6" s="66"/>
      <c r="O6" s="66"/>
    </row>
    <row r="7" spans="1:15" x14ac:dyDescent="0.2">
      <c r="A7" s="45" t="s">
        <v>529</v>
      </c>
      <c r="M7" s="66" t="s">
        <v>569</v>
      </c>
      <c r="N7" s="66"/>
      <c r="O7" s="66"/>
    </row>
    <row r="8" spans="1:15" x14ac:dyDescent="0.2">
      <c r="M8" s="66" t="s">
        <v>572</v>
      </c>
      <c r="N8" s="66"/>
      <c r="O8" s="66"/>
    </row>
    <row r="9" spans="1:15" x14ac:dyDescent="0.2">
      <c r="A9" s="37" t="s">
        <v>773</v>
      </c>
      <c r="M9" s="66" t="s">
        <v>570</v>
      </c>
      <c r="N9" s="66"/>
      <c r="O9" s="66"/>
    </row>
    <row r="11" spans="1:15" x14ac:dyDescent="0.2">
      <c r="A11" s="53" t="s">
        <v>552</v>
      </c>
      <c r="B11" s="47" t="s">
        <v>531</v>
      </c>
      <c r="C11" s="49"/>
      <c r="D11" s="47" t="s">
        <v>540</v>
      </c>
      <c r="E11" s="48"/>
      <c r="F11" s="48"/>
      <c r="G11" s="48"/>
      <c r="H11" s="48"/>
      <c r="I11" s="48"/>
      <c r="J11" s="48"/>
      <c r="K11" s="54"/>
    </row>
    <row r="12" spans="1:15" x14ac:dyDescent="0.2">
      <c r="A12" s="46">
        <v>0</v>
      </c>
      <c r="B12" s="50" t="s">
        <v>532</v>
      </c>
      <c r="C12" s="52"/>
      <c r="D12" s="50" t="s">
        <v>541</v>
      </c>
      <c r="E12" s="51"/>
      <c r="F12" s="51"/>
      <c r="G12" s="51"/>
      <c r="H12" s="51"/>
      <c r="I12" s="51"/>
      <c r="J12" s="51"/>
      <c r="K12" s="55"/>
    </row>
    <row r="13" spans="1:15" x14ac:dyDescent="0.2">
      <c r="A13" s="46">
        <v>0</v>
      </c>
      <c r="B13" s="50" t="s">
        <v>14</v>
      </c>
      <c r="C13" s="52"/>
      <c r="D13" s="50" t="s">
        <v>542</v>
      </c>
      <c r="E13" s="51"/>
      <c r="F13" s="51"/>
      <c r="G13" s="51"/>
      <c r="H13" s="51"/>
      <c r="I13" s="51"/>
      <c r="J13" s="51"/>
      <c r="K13" s="55"/>
    </row>
    <row r="14" spans="1:15" x14ac:dyDescent="0.2">
      <c r="A14" s="46">
        <v>1</v>
      </c>
      <c r="B14" s="50" t="s">
        <v>533</v>
      </c>
      <c r="C14" s="52"/>
      <c r="D14" s="50" t="s">
        <v>543</v>
      </c>
      <c r="E14" s="51"/>
      <c r="F14" s="51"/>
      <c r="G14" s="51"/>
      <c r="H14" s="51"/>
      <c r="I14" s="51"/>
      <c r="J14" s="51"/>
      <c r="K14" s="55"/>
    </row>
    <row r="15" spans="1:15" x14ac:dyDescent="0.2">
      <c r="A15" s="46">
        <v>2</v>
      </c>
      <c r="B15" s="50" t="s">
        <v>534</v>
      </c>
      <c r="C15" s="52"/>
      <c r="D15" s="50" t="s">
        <v>545</v>
      </c>
      <c r="E15" s="51"/>
      <c r="F15" s="51"/>
      <c r="G15" s="51"/>
      <c r="H15" s="51"/>
      <c r="I15" s="51"/>
      <c r="J15" s="51"/>
      <c r="K15" s="55"/>
    </row>
    <row r="16" spans="1:15" x14ac:dyDescent="0.2">
      <c r="A16" s="46">
        <v>3</v>
      </c>
      <c r="B16" s="50" t="s">
        <v>535</v>
      </c>
      <c r="C16" s="52"/>
      <c r="D16" s="50" t="s">
        <v>544</v>
      </c>
      <c r="E16" s="51"/>
      <c r="F16" s="51"/>
      <c r="G16" s="51"/>
      <c r="H16" s="51"/>
      <c r="I16" s="51"/>
      <c r="J16" s="51"/>
      <c r="K16" s="55"/>
    </row>
    <row r="17" spans="1:11" x14ac:dyDescent="0.2">
      <c r="A17" s="46">
        <v>4</v>
      </c>
      <c r="B17" s="50" t="s">
        <v>536</v>
      </c>
      <c r="C17" s="52"/>
      <c r="D17" s="50" t="s">
        <v>546</v>
      </c>
      <c r="E17" s="51"/>
      <c r="F17" s="51"/>
      <c r="G17" s="51"/>
      <c r="H17" s="51"/>
      <c r="I17" s="51"/>
      <c r="J17" s="51"/>
      <c r="K17" s="55"/>
    </row>
    <row r="18" spans="1:11" x14ac:dyDescent="0.2">
      <c r="A18" s="46">
        <v>5</v>
      </c>
      <c r="B18" s="50" t="s">
        <v>537</v>
      </c>
      <c r="C18" s="52"/>
      <c r="D18" s="50" t="s">
        <v>547</v>
      </c>
      <c r="E18" s="51"/>
      <c r="F18" s="51"/>
      <c r="G18" s="51"/>
      <c r="H18" s="51"/>
      <c r="I18" s="51"/>
      <c r="J18" s="51"/>
      <c r="K18" s="55"/>
    </row>
    <row r="19" spans="1:11" x14ac:dyDescent="0.2">
      <c r="A19" s="46">
        <v>6</v>
      </c>
      <c r="B19" s="50" t="s">
        <v>769</v>
      </c>
      <c r="C19" s="52"/>
      <c r="D19" s="50" t="s">
        <v>771</v>
      </c>
      <c r="E19" s="51"/>
      <c r="F19" s="51"/>
      <c r="G19" s="51"/>
      <c r="H19" s="51"/>
      <c r="I19" s="51"/>
      <c r="J19" s="51"/>
      <c r="K19" s="55"/>
    </row>
    <row r="20" spans="1:11" x14ac:dyDescent="0.2">
      <c r="A20" s="46">
        <v>7</v>
      </c>
      <c r="B20" s="50" t="s">
        <v>768</v>
      </c>
      <c r="C20" s="52"/>
      <c r="D20" s="50" t="s">
        <v>771</v>
      </c>
      <c r="E20" s="51"/>
      <c r="F20" s="51"/>
      <c r="G20" s="51"/>
      <c r="H20" s="51"/>
      <c r="I20" s="51"/>
      <c r="J20" s="51"/>
      <c r="K20" s="55"/>
    </row>
    <row r="21" spans="1:11" x14ac:dyDescent="0.2">
      <c r="A21" s="46">
        <v>8</v>
      </c>
      <c r="B21" s="37" t="s">
        <v>770</v>
      </c>
      <c r="C21" s="52"/>
      <c r="D21" s="50" t="s">
        <v>771</v>
      </c>
      <c r="F21" s="51"/>
      <c r="G21" s="51"/>
      <c r="H21" s="51"/>
      <c r="I21" s="51"/>
      <c r="J21" s="51"/>
      <c r="K21" s="55"/>
    </row>
    <row r="22" spans="1:11" x14ac:dyDescent="0.2">
      <c r="A22" s="46">
        <v>9</v>
      </c>
      <c r="B22" s="50" t="s">
        <v>538</v>
      </c>
      <c r="C22" s="52"/>
      <c r="D22" s="50" t="s">
        <v>548</v>
      </c>
      <c r="E22" s="51"/>
      <c r="F22" s="51"/>
      <c r="G22" s="51"/>
      <c r="H22" s="51"/>
      <c r="I22" s="51"/>
      <c r="J22" s="51"/>
      <c r="K22" s="55"/>
    </row>
    <row r="23" spans="1:11" x14ac:dyDescent="0.2">
      <c r="A23" s="46">
        <v>10</v>
      </c>
      <c r="B23" s="50" t="s">
        <v>539</v>
      </c>
      <c r="C23" s="52"/>
      <c r="D23" s="50" t="s">
        <v>549</v>
      </c>
      <c r="E23" s="51"/>
      <c r="F23" s="51"/>
      <c r="G23" s="51"/>
      <c r="H23" s="51"/>
      <c r="I23" s="51"/>
      <c r="J23" s="51"/>
      <c r="K23" s="55"/>
    </row>
    <row r="25" spans="1:11" x14ac:dyDescent="0.2">
      <c r="A25" s="42" t="s">
        <v>550</v>
      </c>
    </row>
    <row r="26" spans="1:11" x14ac:dyDescent="0.2">
      <c r="A26" s="37" t="s">
        <v>551</v>
      </c>
    </row>
    <row r="27" spans="1:11" x14ac:dyDescent="0.2">
      <c r="B27" s="56" t="s">
        <v>36</v>
      </c>
      <c r="C27" s="37" t="s">
        <v>774</v>
      </c>
    </row>
    <row r="28" spans="1:11" x14ac:dyDescent="0.2">
      <c r="B28" s="56" t="s">
        <v>37</v>
      </c>
      <c r="C28" s="37" t="s">
        <v>553</v>
      </c>
    </row>
    <row r="29" spans="1:11" x14ac:dyDescent="0.2">
      <c r="B29" s="66"/>
      <c r="C29" s="66" t="s">
        <v>629</v>
      </c>
      <c r="D29" s="66"/>
      <c r="E29" s="66"/>
      <c r="F29" s="66"/>
      <c r="G29" s="66"/>
      <c r="H29" s="38"/>
      <c r="I29" s="38"/>
      <c r="J29" s="38"/>
    </row>
    <row r="30" spans="1:11" x14ac:dyDescent="0.2">
      <c r="B30" s="66"/>
      <c r="C30" s="66" t="s">
        <v>555</v>
      </c>
      <c r="D30" s="66"/>
      <c r="E30" s="66"/>
      <c r="F30" s="66"/>
      <c r="G30" s="66"/>
      <c r="H30" s="38"/>
      <c r="I30" s="38"/>
      <c r="J30" s="38"/>
    </row>
    <row r="31" spans="1:11" x14ac:dyDescent="0.2">
      <c r="B31" s="67" t="s">
        <v>38</v>
      </c>
      <c r="C31" s="66" t="s">
        <v>554</v>
      </c>
      <c r="D31" s="66"/>
      <c r="E31" s="66"/>
      <c r="F31" s="66"/>
      <c r="G31" s="66"/>
    </row>
    <row r="32" spans="1:11" x14ac:dyDescent="0.2">
      <c r="B32" s="66"/>
      <c r="C32" s="66"/>
      <c r="D32" s="66"/>
      <c r="E32" s="66"/>
      <c r="F32" s="66"/>
      <c r="G32" s="66"/>
    </row>
    <row r="33" spans="1:11" x14ac:dyDescent="0.2">
      <c r="A33" s="37" t="s">
        <v>772</v>
      </c>
      <c r="B33" s="66"/>
      <c r="C33" s="66"/>
      <c r="D33" s="66"/>
      <c r="E33" s="66"/>
      <c r="F33" s="66"/>
      <c r="G33" s="66"/>
    </row>
    <row r="34" spans="1:11" x14ac:dyDescent="0.2">
      <c r="B34" s="67"/>
      <c r="C34" s="66" t="s">
        <v>556</v>
      </c>
      <c r="D34" s="66"/>
      <c r="E34" s="66"/>
      <c r="F34" s="66"/>
      <c r="G34" s="66"/>
    </row>
    <row r="35" spans="1:11" x14ac:dyDescent="0.2">
      <c r="B35" s="66"/>
      <c r="C35" s="66" t="s">
        <v>102</v>
      </c>
      <c r="D35" s="66"/>
      <c r="E35" s="66"/>
      <c r="F35" s="66"/>
      <c r="G35" s="66"/>
    </row>
    <row r="36" spans="1:11" x14ac:dyDescent="0.2">
      <c r="B36" s="66"/>
      <c r="C36" s="66" t="s">
        <v>192</v>
      </c>
      <c r="D36" s="66"/>
      <c r="E36" s="66"/>
      <c r="F36" s="66"/>
      <c r="G36" s="66"/>
    </row>
    <row r="37" spans="1:11" x14ac:dyDescent="0.2">
      <c r="B37" s="66"/>
      <c r="C37" s="66" t="s">
        <v>260</v>
      </c>
      <c r="D37" s="66"/>
      <c r="E37" s="66"/>
      <c r="F37" s="66"/>
      <c r="G37" s="66"/>
    </row>
    <row r="38" spans="1:11" x14ac:dyDescent="0.2">
      <c r="A38" s="37" t="s">
        <v>557</v>
      </c>
      <c r="B38" s="66"/>
      <c r="C38" s="66"/>
      <c r="D38" s="66"/>
      <c r="E38" s="66"/>
      <c r="F38" s="66"/>
      <c r="G38" s="66"/>
    </row>
    <row r="39" spans="1:11" x14ac:dyDescent="0.2">
      <c r="B39" s="66"/>
      <c r="C39" s="66" t="s">
        <v>352</v>
      </c>
      <c r="D39" s="66"/>
      <c r="E39" s="66"/>
      <c r="F39" s="66"/>
      <c r="G39" s="66"/>
    </row>
    <row r="40" spans="1:11" x14ac:dyDescent="0.2">
      <c r="B40" s="66"/>
      <c r="C40" s="66"/>
      <c r="D40" s="66"/>
      <c r="E40" s="66"/>
      <c r="F40" s="66"/>
      <c r="G40" s="66"/>
    </row>
    <row r="41" spans="1:11" x14ac:dyDescent="0.2">
      <c r="A41" s="57" t="s">
        <v>775</v>
      </c>
      <c r="B41" s="69"/>
      <c r="C41" s="69"/>
      <c r="D41" s="66"/>
      <c r="E41" s="66"/>
      <c r="F41" s="66"/>
      <c r="G41" s="66"/>
    </row>
    <row r="42" spans="1:11" x14ac:dyDescent="0.2">
      <c r="A42" s="56" t="s">
        <v>36</v>
      </c>
      <c r="B42" s="66" t="s">
        <v>560</v>
      </c>
      <c r="C42" s="66"/>
      <c r="D42" s="66"/>
      <c r="E42" s="66"/>
      <c r="F42" s="66"/>
      <c r="G42" s="66"/>
    </row>
    <row r="43" spans="1:11" x14ac:dyDescent="0.2">
      <c r="A43" s="56"/>
      <c r="B43" s="66" t="s">
        <v>561</v>
      </c>
      <c r="C43" s="66"/>
      <c r="D43" s="66"/>
      <c r="E43" s="66"/>
      <c r="F43" s="66"/>
      <c r="G43" s="66"/>
    </row>
    <row r="44" spans="1:11" x14ac:dyDescent="0.2">
      <c r="A44" s="56" t="s">
        <v>37</v>
      </c>
      <c r="B44" s="66" t="s">
        <v>558</v>
      </c>
      <c r="C44" s="66"/>
      <c r="D44" s="66"/>
      <c r="E44" s="66"/>
      <c r="F44" s="66"/>
      <c r="G44" s="66"/>
    </row>
    <row r="45" spans="1:11" x14ac:dyDescent="0.2">
      <c r="A45" s="56"/>
      <c r="B45" s="66" t="s">
        <v>630</v>
      </c>
      <c r="C45" s="66"/>
      <c r="D45" s="66"/>
      <c r="E45" s="66"/>
      <c r="F45" s="66"/>
      <c r="G45" s="66"/>
      <c r="H45" s="38"/>
      <c r="I45" s="38"/>
      <c r="J45" s="38"/>
      <c r="K45" s="38"/>
    </row>
    <row r="46" spans="1:11" x14ac:dyDescent="0.2">
      <c r="A46" s="56"/>
      <c r="B46" s="66" t="s">
        <v>559</v>
      </c>
      <c r="C46" s="66"/>
      <c r="D46" s="66"/>
      <c r="E46" s="66"/>
      <c r="F46" s="66"/>
      <c r="G46" s="66"/>
      <c r="H46" s="38"/>
      <c r="I46" s="38"/>
      <c r="J46" s="38"/>
      <c r="K46" s="38"/>
    </row>
    <row r="47" spans="1:11" x14ac:dyDescent="0.2">
      <c r="A47" s="56" t="s">
        <v>38</v>
      </c>
      <c r="B47" s="66" t="s">
        <v>562</v>
      </c>
      <c r="C47" s="66"/>
      <c r="D47" s="66"/>
      <c r="E47" s="66"/>
      <c r="F47" s="66"/>
      <c r="G47" s="66"/>
    </row>
    <row r="48" spans="1:11" x14ac:dyDescent="0.2">
      <c r="B48" s="66" t="s">
        <v>563</v>
      </c>
      <c r="C48" s="66"/>
      <c r="D48" s="66"/>
      <c r="E48" s="66"/>
      <c r="F48" s="66"/>
      <c r="G48" s="66"/>
    </row>
    <row r="49" spans="1:11" x14ac:dyDescent="0.2">
      <c r="A49" s="58" t="s">
        <v>564</v>
      </c>
      <c r="B49" s="66"/>
      <c r="C49" s="66"/>
      <c r="D49" s="66"/>
      <c r="E49" s="66"/>
      <c r="F49" s="66"/>
      <c r="G49" s="66"/>
    </row>
    <row r="50" spans="1:11" x14ac:dyDescent="0.2">
      <c r="A50" s="56" t="s">
        <v>36</v>
      </c>
      <c r="B50" s="66" t="s">
        <v>565</v>
      </c>
      <c r="C50" s="66"/>
      <c r="D50" s="66"/>
      <c r="E50" s="66"/>
      <c r="F50" s="66"/>
      <c r="G50" s="66"/>
    </row>
    <row r="51" spans="1:11" x14ac:dyDescent="0.2">
      <c r="A51" s="56"/>
      <c r="B51" s="66" t="s">
        <v>631</v>
      </c>
      <c r="C51" s="66"/>
      <c r="D51" s="66"/>
      <c r="E51" s="66"/>
      <c r="F51" s="66"/>
      <c r="G51" s="66"/>
    </row>
    <row r="52" spans="1:11" x14ac:dyDescent="0.2">
      <c r="A52" s="56"/>
      <c r="B52" s="66" t="s">
        <v>566</v>
      </c>
      <c r="C52" s="66"/>
      <c r="D52" s="66"/>
      <c r="E52" s="66"/>
      <c r="F52" s="66"/>
      <c r="G52" s="66"/>
    </row>
    <row r="53" spans="1:11" x14ac:dyDescent="0.2">
      <c r="A53" s="56" t="s">
        <v>37</v>
      </c>
      <c r="B53" s="66" t="s">
        <v>558</v>
      </c>
      <c r="C53" s="66"/>
      <c r="D53" s="66"/>
      <c r="E53" s="66"/>
      <c r="F53" s="66"/>
      <c r="G53" s="66"/>
    </row>
    <row r="54" spans="1:11" x14ac:dyDescent="0.2">
      <c r="A54" s="56"/>
      <c r="B54" s="66" t="s">
        <v>630</v>
      </c>
      <c r="C54" s="66"/>
      <c r="D54" s="66"/>
      <c r="E54" s="66"/>
      <c r="F54" s="66"/>
      <c r="G54" s="66"/>
      <c r="H54" s="38"/>
      <c r="I54" s="38"/>
      <c r="J54" s="38"/>
      <c r="K54" s="38"/>
    </row>
    <row r="55" spans="1:11" x14ac:dyDescent="0.2">
      <c r="B55" s="66" t="s">
        <v>559</v>
      </c>
      <c r="C55" s="66"/>
      <c r="D55" s="66"/>
      <c r="E55" s="66"/>
      <c r="F55" s="66"/>
      <c r="G55" s="66"/>
      <c r="H55" s="38"/>
      <c r="I55" s="38"/>
      <c r="J55" s="38"/>
      <c r="K55" s="38"/>
    </row>
  </sheetData>
  <phoneticPr fontId="6" type="noConversion"/>
  <hyperlinks>
    <hyperlink ref="A7" r:id="rId1" xr:uid="{00000000-0004-0000-0000-000000000000}"/>
  </hyperlinks>
  <pageMargins left="0.31496062992125984" right="0.31496062992125984" top="0.74803149606299213" bottom="0.74803149606299213" header="0.31496062992125984" footer="0.31496062992125984"/>
  <pageSetup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Z233"/>
  <sheetViews>
    <sheetView zoomScale="90" zoomScaleNormal="90" zoomScaleSheetLayoutView="70" workbookViewId="0">
      <selection activeCell="M1" sqref="M1:M1048576"/>
    </sheetView>
  </sheetViews>
  <sheetFormatPr defaultColWidth="12" defaultRowHeight="15.75" customHeight="1" x14ac:dyDescent="0.2"/>
  <cols>
    <col min="1" max="2" width="3.83203125" style="72" customWidth="1"/>
    <col min="3" max="3" width="7.83203125" style="72" customWidth="1"/>
    <col min="4" max="4" width="8.83203125" style="72" customWidth="1"/>
    <col min="5" max="5" width="10.83203125" style="72" customWidth="1"/>
    <col min="6" max="6" width="15.83203125" style="78" customWidth="1"/>
    <col min="7" max="7" width="15.83203125" style="72" customWidth="1"/>
    <col min="8" max="8" width="60.83203125" style="72" customWidth="1"/>
    <col min="9" max="9" width="6" style="77" bestFit="1" customWidth="1"/>
    <col min="10" max="10" width="12.83203125" style="186" customWidth="1"/>
    <col min="11" max="12" width="12.83203125" style="143" customWidth="1"/>
    <col min="13" max="13" width="18.83203125" style="987" customWidth="1"/>
    <col min="14" max="14" width="18.83203125" style="144" customWidth="1"/>
    <col min="15" max="15" width="5" style="72" customWidth="1"/>
    <col min="16" max="16" width="18.33203125" style="35" bestFit="1" customWidth="1"/>
    <col min="17" max="17" width="15.83203125" style="35" customWidth="1"/>
    <col min="18" max="19" width="20.83203125" style="95" customWidth="1"/>
    <col min="20" max="20" width="40.33203125" style="13" customWidth="1"/>
    <col min="21" max="16384" width="12" style="72"/>
  </cols>
  <sheetData>
    <row r="1" spans="2:52" ht="21.75" customHeight="1" x14ac:dyDescent="0.2">
      <c r="B1" s="39"/>
      <c r="C1" s="39"/>
      <c r="D1" s="39"/>
      <c r="E1" s="39"/>
      <c r="F1" s="70"/>
      <c r="G1" s="39"/>
      <c r="H1" s="39"/>
      <c r="I1" s="40"/>
      <c r="J1" s="149"/>
      <c r="K1" s="139"/>
      <c r="L1" s="139"/>
      <c r="M1" s="967"/>
      <c r="N1" s="140"/>
    </row>
    <row r="2" spans="2:52" ht="15.75" customHeight="1" x14ac:dyDescent="0.2">
      <c r="B2" s="1091" t="str">
        <f>RECAPITULATIF!E2</f>
        <v>(INSERER LE NUMERO ET LE TITRE DU PROJET (XXXXX))</v>
      </c>
      <c r="C2" s="1092"/>
      <c r="D2" s="1092"/>
      <c r="E2" s="1092"/>
      <c r="F2" s="1092"/>
      <c r="G2" s="1092"/>
      <c r="H2" s="1092"/>
      <c r="I2" s="1092"/>
      <c r="J2" s="1092"/>
      <c r="K2" s="1092"/>
      <c r="L2" s="1092"/>
      <c r="M2" s="968" t="s">
        <v>835</v>
      </c>
      <c r="N2" s="97" t="str">
        <f>(RECAPITULATIF!I6)</f>
        <v>HTG</v>
      </c>
      <c r="P2" s="1119" t="s">
        <v>870</v>
      </c>
      <c r="Q2" s="1119"/>
      <c r="R2" s="1119"/>
      <c r="S2" s="1119"/>
      <c r="T2" s="1119"/>
    </row>
    <row r="3" spans="2:52" ht="23.25" x14ac:dyDescent="0.2">
      <c r="B3" s="1076" t="s">
        <v>854</v>
      </c>
      <c r="C3" s="1077"/>
      <c r="D3" s="1077"/>
      <c r="E3" s="1077"/>
      <c r="F3" s="1077"/>
      <c r="G3" s="1077"/>
      <c r="H3" s="1077"/>
      <c r="I3" s="1077"/>
      <c r="J3" s="1077"/>
      <c r="K3" s="1077"/>
      <c r="L3" s="1077"/>
      <c r="M3" s="969" t="s">
        <v>484</v>
      </c>
      <c r="N3" s="216">
        <v>0</v>
      </c>
      <c r="P3" s="1120" t="s">
        <v>869</v>
      </c>
      <c r="Q3" s="1120"/>
      <c r="R3" s="1120"/>
      <c r="S3" s="1120"/>
      <c r="T3" s="1120"/>
    </row>
    <row r="4" spans="2:52" ht="15.75" customHeight="1" x14ac:dyDescent="0.2">
      <c r="B4" s="209"/>
      <c r="C4" s="210"/>
      <c r="D4" s="210"/>
      <c r="E4" s="210"/>
      <c r="F4" s="210"/>
      <c r="G4" s="1097"/>
      <c r="H4" s="1097"/>
      <c r="I4" s="211"/>
      <c r="J4" s="212"/>
      <c r="K4" s="214"/>
      <c r="L4" s="214"/>
      <c r="M4" s="970"/>
      <c r="N4" s="215"/>
    </row>
    <row r="5" spans="2:52" s="34" customFormat="1" ht="33" x14ac:dyDescent="0.2">
      <c r="B5" s="96">
        <v>1</v>
      </c>
      <c r="C5" s="96">
        <v>2</v>
      </c>
      <c r="D5" s="96">
        <v>3</v>
      </c>
      <c r="E5" s="96">
        <v>4</v>
      </c>
      <c r="F5" s="96">
        <v>5</v>
      </c>
      <c r="G5" s="1079" t="s">
        <v>51</v>
      </c>
      <c r="H5" s="1080"/>
      <c r="I5" s="394" t="s">
        <v>52</v>
      </c>
      <c r="J5" s="392" t="s">
        <v>788</v>
      </c>
      <c r="K5" s="392" t="s">
        <v>789</v>
      </c>
      <c r="L5" s="498" t="s">
        <v>825</v>
      </c>
      <c r="M5" s="1016" t="s">
        <v>53</v>
      </c>
      <c r="N5" s="98" t="s">
        <v>0</v>
      </c>
      <c r="P5" s="395" t="s">
        <v>873</v>
      </c>
      <c r="Q5" s="756" t="s">
        <v>872</v>
      </c>
      <c r="R5" s="757" t="s">
        <v>871</v>
      </c>
      <c r="S5" s="253" t="s">
        <v>867</v>
      </c>
      <c r="T5" s="290" t="s">
        <v>868</v>
      </c>
    </row>
    <row r="6" spans="2:52" ht="15.75" customHeight="1" x14ac:dyDescent="0.2">
      <c r="B6" s="240" t="s">
        <v>54</v>
      </c>
      <c r="C6" s="235"/>
      <c r="D6" s="235"/>
      <c r="E6" s="235"/>
      <c r="F6" s="235"/>
      <c r="G6" s="1117"/>
      <c r="H6" s="1118"/>
      <c r="I6" s="439"/>
      <c r="J6" s="440"/>
      <c r="K6" s="441"/>
      <c r="L6" s="499"/>
      <c r="M6" s="1033"/>
      <c r="N6" s="519">
        <f>N7</f>
        <v>0</v>
      </c>
      <c r="P6" s="551"/>
      <c r="Q6" s="753"/>
      <c r="R6" s="754">
        <f>R7</f>
        <v>0</v>
      </c>
      <c r="S6" s="314">
        <f>S7</f>
        <v>0</v>
      </c>
      <c r="T6" s="755"/>
    </row>
    <row r="7" spans="2:52" ht="15.75" customHeight="1" x14ac:dyDescent="0.2">
      <c r="B7" s="99"/>
      <c r="C7" s="62" t="s">
        <v>55</v>
      </c>
      <c r="D7" s="71"/>
      <c r="E7" s="71"/>
      <c r="F7" s="71"/>
      <c r="G7" s="1098"/>
      <c r="H7" s="1099"/>
      <c r="I7" s="442"/>
      <c r="J7" s="443"/>
      <c r="K7" s="444"/>
      <c r="L7" s="500"/>
      <c r="M7" s="1018"/>
      <c r="N7" s="383">
        <f>N8+N27</f>
        <v>0</v>
      </c>
      <c r="P7" s="552"/>
      <c r="Q7" s="670"/>
      <c r="R7" s="684">
        <f>R8+R27</f>
        <v>0</v>
      </c>
      <c r="S7" s="315">
        <f>S8+S27</f>
        <v>0</v>
      </c>
      <c r="T7" s="666"/>
    </row>
    <row r="8" spans="2:52" ht="15.75" customHeight="1" x14ac:dyDescent="0.2">
      <c r="B8" s="99"/>
      <c r="C8" s="7"/>
      <c r="D8" s="114" t="s">
        <v>56</v>
      </c>
      <c r="E8" s="114"/>
      <c r="F8" s="111"/>
      <c r="G8" s="138"/>
      <c r="H8" s="338"/>
      <c r="I8" s="445"/>
      <c r="J8" s="446"/>
      <c r="K8" s="447"/>
      <c r="L8" s="501"/>
      <c r="M8" s="1019"/>
      <c r="N8" s="286">
        <f>SUM(N9:N23)</f>
        <v>0</v>
      </c>
      <c r="P8" s="553"/>
      <c r="Q8" s="671"/>
      <c r="R8" s="685">
        <f>SUM(R9:R23)</f>
        <v>0</v>
      </c>
      <c r="S8" s="316">
        <f>SUM(S9:S23)</f>
        <v>0</v>
      </c>
      <c r="T8" s="296"/>
      <c r="AA8" s="78"/>
      <c r="AB8" s="78"/>
      <c r="AC8" s="78"/>
      <c r="AD8" s="78"/>
      <c r="AK8" s="78"/>
      <c r="AL8" s="78"/>
      <c r="AM8" s="78"/>
      <c r="AN8" s="78"/>
      <c r="AS8" s="78"/>
      <c r="AT8" s="78"/>
      <c r="AU8" s="78"/>
      <c r="AV8" s="78"/>
    </row>
    <row r="9" spans="2:52" ht="15.75" customHeight="1" x14ac:dyDescent="0.2">
      <c r="B9" s="99"/>
      <c r="C9" s="7"/>
      <c r="D9" s="16"/>
      <c r="E9" s="20" t="s">
        <v>57</v>
      </c>
      <c r="F9" s="20" t="s">
        <v>58</v>
      </c>
      <c r="G9" s="17"/>
      <c r="H9" s="339"/>
      <c r="I9" s="448"/>
      <c r="J9" s="449"/>
      <c r="K9" s="450"/>
      <c r="L9" s="502"/>
      <c r="M9" s="1020"/>
      <c r="N9" s="336"/>
      <c r="P9" s="554"/>
      <c r="Q9" s="672"/>
      <c r="R9" s="686"/>
      <c r="S9" s="266"/>
      <c r="T9" s="293"/>
      <c r="U9" s="21"/>
      <c r="V9" s="21"/>
      <c r="W9" s="21"/>
      <c r="X9" s="21"/>
      <c r="Y9" s="21"/>
      <c r="AD9" s="77"/>
      <c r="AE9" s="77"/>
      <c r="AF9" s="21"/>
      <c r="AG9" s="21"/>
      <c r="AH9" s="21"/>
      <c r="AI9" s="21"/>
      <c r="AM9" s="77"/>
      <c r="AN9" s="77"/>
      <c r="AO9" s="77"/>
      <c r="AP9" s="77"/>
      <c r="AQ9" s="77"/>
      <c r="AU9" s="77"/>
      <c r="AV9" s="77"/>
      <c r="AW9" s="77"/>
      <c r="AX9" s="77"/>
      <c r="AY9" s="77"/>
      <c r="AZ9" s="78"/>
    </row>
    <row r="10" spans="2:52" ht="15.75" customHeight="1" x14ac:dyDescent="0.2">
      <c r="B10" s="100"/>
      <c r="C10" s="18"/>
      <c r="D10" s="16"/>
      <c r="E10" s="16"/>
      <c r="F10" s="20" t="s">
        <v>59</v>
      </c>
      <c r="G10" s="20" t="s">
        <v>60</v>
      </c>
      <c r="H10" s="339"/>
      <c r="I10" s="448" t="s">
        <v>61</v>
      </c>
      <c r="J10" s="449">
        <v>0</v>
      </c>
      <c r="K10" s="451">
        <f>N$3</f>
        <v>0</v>
      </c>
      <c r="L10" s="503">
        <f>J10*K10</f>
        <v>0</v>
      </c>
      <c r="M10" s="1020">
        <v>1</v>
      </c>
      <c r="N10" s="336">
        <f>L10*M10</f>
        <v>0</v>
      </c>
      <c r="P10" s="555">
        <f>SUM(L10)</f>
        <v>0</v>
      </c>
      <c r="Q10" s="673">
        <v>0</v>
      </c>
      <c r="R10" s="686">
        <f>SUM(N10*Q10)</f>
        <v>0</v>
      </c>
      <c r="S10" s="266">
        <f>SUM(N10-R10)</f>
        <v>0</v>
      </c>
      <c r="T10" s="293"/>
      <c r="U10" s="21"/>
      <c r="V10" s="21"/>
      <c r="W10" s="21"/>
      <c r="X10" s="21"/>
      <c r="Y10" s="21"/>
      <c r="AD10" s="77"/>
      <c r="AE10" s="77"/>
      <c r="AF10" s="21"/>
      <c r="AG10" s="21"/>
      <c r="AH10" s="21"/>
      <c r="AI10" s="21"/>
      <c r="AM10" s="77"/>
      <c r="AN10" s="77"/>
      <c r="AO10" s="77"/>
      <c r="AP10" s="77"/>
      <c r="AQ10" s="77"/>
      <c r="AU10" s="77"/>
      <c r="AV10" s="77"/>
      <c r="AW10" s="77"/>
      <c r="AX10" s="77"/>
      <c r="AY10" s="77"/>
      <c r="AZ10" s="78"/>
    </row>
    <row r="11" spans="2:52" ht="110.45" customHeight="1" x14ac:dyDescent="0.2">
      <c r="B11" s="100"/>
      <c r="C11" s="18"/>
      <c r="D11" s="16"/>
      <c r="E11" s="16"/>
      <c r="F11" s="6"/>
      <c r="G11" s="1074" t="s">
        <v>660</v>
      </c>
      <c r="H11" s="1075"/>
      <c r="I11" s="448"/>
      <c r="J11" s="449"/>
      <c r="K11" s="451"/>
      <c r="L11" s="503"/>
      <c r="M11" s="1020"/>
      <c r="N11" s="336"/>
      <c r="P11" s="554"/>
      <c r="Q11" s="672"/>
      <c r="R11" s="686"/>
      <c r="S11" s="266"/>
      <c r="T11" s="293"/>
      <c r="U11" s="21"/>
      <c r="V11" s="21"/>
      <c r="W11" s="21"/>
      <c r="X11" s="21"/>
      <c r="Y11" s="21"/>
      <c r="AD11" s="77"/>
      <c r="AE11" s="77"/>
      <c r="AF11" s="21"/>
      <c r="AG11" s="21"/>
      <c r="AH11" s="21"/>
      <c r="AI11" s="21"/>
      <c r="AM11" s="77"/>
      <c r="AN11" s="77"/>
      <c r="AO11" s="77"/>
      <c r="AP11" s="77"/>
      <c r="AQ11" s="77"/>
      <c r="AU11" s="77"/>
      <c r="AV11" s="77"/>
      <c r="AW11" s="77"/>
      <c r="AX11" s="77"/>
      <c r="AY11" s="77"/>
      <c r="AZ11" s="78"/>
    </row>
    <row r="12" spans="2:52" ht="15.75" customHeight="1" x14ac:dyDescent="0.2">
      <c r="B12" s="100"/>
      <c r="C12" s="18"/>
      <c r="D12" s="16"/>
      <c r="E12" s="16"/>
      <c r="F12" s="20" t="s">
        <v>62</v>
      </c>
      <c r="G12" s="20" t="s">
        <v>63</v>
      </c>
      <c r="H12" s="339"/>
      <c r="I12" s="448" t="s">
        <v>61</v>
      </c>
      <c r="J12" s="449">
        <v>0</v>
      </c>
      <c r="K12" s="451">
        <f>N$3</f>
        <v>0</v>
      </c>
      <c r="L12" s="503">
        <f>J12*K12</f>
        <v>0</v>
      </c>
      <c r="M12" s="1020">
        <v>1</v>
      </c>
      <c r="N12" s="336">
        <f t="shared" ref="N12:N25" si="0">L12*M12</f>
        <v>0</v>
      </c>
      <c r="P12" s="555">
        <f>SUM(L12)</f>
        <v>0</v>
      </c>
      <c r="Q12" s="673">
        <v>0</v>
      </c>
      <c r="R12" s="686">
        <f>SUM(N12*Q12)</f>
        <v>0</v>
      </c>
      <c r="S12" s="266">
        <f>SUM(N12-R12)</f>
        <v>0</v>
      </c>
      <c r="T12" s="293"/>
      <c r="U12" s="21"/>
      <c r="V12" s="21"/>
      <c r="W12" s="21"/>
      <c r="X12" s="21"/>
      <c r="Y12" s="21"/>
      <c r="AD12" s="77"/>
      <c r="AE12" s="77"/>
      <c r="AF12" s="21"/>
      <c r="AG12" s="21"/>
      <c r="AH12" s="21"/>
      <c r="AI12" s="21"/>
      <c r="AM12" s="77"/>
      <c r="AN12" s="77"/>
      <c r="AO12" s="77"/>
      <c r="AP12" s="77"/>
      <c r="AQ12" s="77"/>
      <c r="AU12" s="77"/>
      <c r="AV12" s="77"/>
      <c r="AW12" s="77"/>
      <c r="AX12" s="77"/>
      <c r="AY12" s="77"/>
      <c r="AZ12" s="78"/>
    </row>
    <row r="13" spans="2:52" ht="66" customHeight="1" x14ac:dyDescent="0.2">
      <c r="B13" s="100"/>
      <c r="C13" s="18"/>
      <c r="D13" s="16"/>
      <c r="E13" s="16"/>
      <c r="F13" s="6"/>
      <c r="G13" s="1074" t="s">
        <v>697</v>
      </c>
      <c r="H13" s="1075"/>
      <c r="I13" s="448"/>
      <c r="J13" s="449"/>
      <c r="K13" s="451"/>
      <c r="L13" s="503"/>
      <c r="M13" s="1020"/>
      <c r="N13" s="336"/>
      <c r="P13" s="554"/>
      <c r="Q13" s="672"/>
      <c r="R13" s="686"/>
      <c r="S13" s="266"/>
      <c r="T13" s="293"/>
      <c r="U13" s="21"/>
      <c r="V13" s="21"/>
      <c r="W13" s="21"/>
      <c r="X13" s="21"/>
      <c r="Y13" s="21"/>
      <c r="AD13" s="77"/>
      <c r="AE13" s="77"/>
      <c r="AF13" s="21"/>
      <c r="AG13" s="21"/>
      <c r="AH13" s="21"/>
      <c r="AI13" s="21"/>
      <c r="AM13" s="77"/>
      <c r="AN13" s="77"/>
      <c r="AO13" s="77"/>
      <c r="AP13" s="77"/>
      <c r="AQ13" s="77"/>
      <c r="AU13" s="77"/>
      <c r="AV13" s="77"/>
      <c r="AW13" s="77"/>
      <c r="AX13" s="77"/>
      <c r="AY13" s="77"/>
      <c r="AZ13" s="78"/>
    </row>
    <row r="14" spans="2:52" ht="15.75" customHeight="1" x14ac:dyDescent="0.2">
      <c r="B14" s="99"/>
      <c r="C14" s="7"/>
      <c r="D14" s="19"/>
      <c r="E14" s="19"/>
      <c r="F14" s="20" t="s">
        <v>64</v>
      </c>
      <c r="G14" s="20" t="s">
        <v>65</v>
      </c>
      <c r="H14" s="339"/>
      <c r="I14" s="448" t="s">
        <v>61</v>
      </c>
      <c r="J14" s="449">
        <v>0</v>
      </c>
      <c r="K14" s="451">
        <f>N$3</f>
        <v>0</v>
      </c>
      <c r="L14" s="503">
        <f>J14*K14</f>
        <v>0</v>
      </c>
      <c r="M14" s="1020">
        <v>1</v>
      </c>
      <c r="N14" s="336">
        <f t="shared" si="0"/>
        <v>0</v>
      </c>
      <c r="P14" s="555">
        <f>SUM(L14)</f>
        <v>0</v>
      </c>
      <c r="Q14" s="673">
        <v>0</v>
      </c>
      <c r="R14" s="686">
        <f>SUM(N14*Q14)</f>
        <v>0</v>
      </c>
      <c r="S14" s="266">
        <f>SUM(N14-R14)</f>
        <v>0</v>
      </c>
      <c r="T14" s="293"/>
      <c r="U14" s="21" t="s">
        <v>1</v>
      </c>
      <c r="V14" s="21"/>
      <c r="W14" s="21"/>
      <c r="X14" s="21"/>
      <c r="Y14" s="21"/>
      <c r="AD14" s="77"/>
      <c r="AE14" s="77"/>
      <c r="AF14" s="21"/>
      <c r="AG14" s="21"/>
      <c r="AH14" s="21"/>
      <c r="AI14" s="21"/>
      <c r="AM14" s="77"/>
      <c r="AN14" s="77"/>
      <c r="AO14" s="77"/>
      <c r="AP14" s="77"/>
      <c r="AQ14" s="77"/>
      <c r="AU14" s="77"/>
      <c r="AV14" s="77"/>
      <c r="AW14" s="77"/>
      <c r="AX14" s="77"/>
      <c r="AY14" s="77"/>
      <c r="AZ14" s="78"/>
    </row>
    <row r="15" spans="2:52" ht="96" customHeight="1" x14ac:dyDescent="0.2">
      <c r="B15" s="99"/>
      <c r="C15" s="7"/>
      <c r="D15" s="19"/>
      <c r="E15" s="19"/>
      <c r="F15" s="6"/>
      <c r="G15" s="1074" t="s">
        <v>664</v>
      </c>
      <c r="H15" s="1075"/>
      <c r="I15" s="448"/>
      <c r="J15" s="449"/>
      <c r="K15" s="451"/>
      <c r="L15" s="503"/>
      <c r="M15" s="1020"/>
      <c r="N15" s="336"/>
      <c r="P15" s="554"/>
      <c r="Q15" s="672"/>
      <c r="R15" s="686"/>
      <c r="S15" s="266"/>
      <c r="T15" s="293"/>
      <c r="U15" s="21"/>
      <c r="V15" s="21"/>
      <c r="W15" s="21"/>
      <c r="X15" s="21"/>
      <c r="Y15" s="21"/>
      <c r="AD15" s="77"/>
      <c r="AE15" s="77"/>
      <c r="AF15" s="21"/>
      <c r="AG15" s="21"/>
      <c r="AH15" s="21"/>
      <c r="AI15" s="21"/>
      <c r="AM15" s="77"/>
      <c r="AN15" s="77"/>
      <c r="AO15" s="77"/>
      <c r="AP15" s="77"/>
      <c r="AQ15" s="77"/>
      <c r="AU15" s="77"/>
      <c r="AV15" s="77"/>
      <c r="AW15" s="77"/>
      <c r="AX15" s="77"/>
      <c r="AY15" s="77"/>
      <c r="AZ15" s="78"/>
    </row>
    <row r="16" spans="2:52" ht="15.75" hidden="1" customHeight="1" x14ac:dyDescent="0.2">
      <c r="B16" s="100"/>
      <c r="C16" s="18"/>
      <c r="D16" s="16"/>
      <c r="E16" s="16"/>
      <c r="F16" s="20" t="s">
        <v>66</v>
      </c>
      <c r="G16" s="20" t="s">
        <v>68</v>
      </c>
      <c r="H16" s="339"/>
      <c r="I16" s="448" t="s">
        <v>61</v>
      </c>
      <c r="J16" s="449"/>
      <c r="K16" s="451">
        <f>N$3</f>
        <v>0</v>
      </c>
      <c r="L16" s="503">
        <f>J16*K16</f>
        <v>0</v>
      </c>
      <c r="M16" s="1020"/>
      <c r="N16" s="336">
        <f t="shared" si="0"/>
        <v>0</v>
      </c>
      <c r="P16" s="555"/>
      <c r="Q16" s="673"/>
      <c r="R16" s="686"/>
      <c r="S16" s="266"/>
      <c r="T16" s="293"/>
      <c r="U16" s="21"/>
      <c r="V16" s="21"/>
      <c r="W16" s="21"/>
      <c r="X16" s="21"/>
      <c r="Y16" s="21"/>
      <c r="AD16" s="77"/>
      <c r="AE16" s="77"/>
      <c r="AF16" s="21"/>
      <c r="AG16" s="21"/>
      <c r="AH16" s="21"/>
      <c r="AI16" s="21"/>
      <c r="AM16" s="77"/>
      <c r="AN16" s="77"/>
      <c r="AO16" s="77"/>
      <c r="AP16" s="77"/>
      <c r="AQ16" s="77"/>
      <c r="AU16" s="77"/>
      <c r="AV16" s="77"/>
      <c r="AW16" s="77"/>
      <c r="AX16" s="77"/>
      <c r="AY16" s="77"/>
      <c r="AZ16" s="78"/>
    </row>
    <row r="17" spans="2:52" ht="79.5" hidden="1" customHeight="1" x14ac:dyDescent="0.2">
      <c r="B17" s="100"/>
      <c r="C17" s="18"/>
      <c r="D17" s="16"/>
      <c r="E17" s="16"/>
      <c r="F17" s="6"/>
      <c r="G17" s="1100" t="s">
        <v>711</v>
      </c>
      <c r="H17" s="1101"/>
      <c r="I17" s="448"/>
      <c r="J17" s="449"/>
      <c r="K17" s="451">
        <f>N$3</f>
        <v>0</v>
      </c>
      <c r="L17" s="503">
        <f>J17*K17</f>
        <v>0</v>
      </c>
      <c r="M17" s="1020"/>
      <c r="N17" s="336">
        <f t="shared" si="0"/>
        <v>0</v>
      </c>
      <c r="P17" s="555"/>
      <c r="Q17" s="673"/>
      <c r="R17" s="686"/>
      <c r="S17" s="266"/>
      <c r="T17" s="293"/>
      <c r="U17" s="21" t="s">
        <v>2</v>
      </c>
      <c r="V17" s="21"/>
      <c r="W17" s="21"/>
      <c r="X17" s="21"/>
      <c r="Y17" s="21"/>
      <c r="AD17" s="77"/>
      <c r="AE17" s="77"/>
      <c r="AF17" s="21"/>
      <c r="AG17" s="21"/>
      <c r="AH17" s="21"/>
      <c r="AI17" s="21"/>
      <c r="AM17" s="77"/>
      <c r="AN17" s="77"/>
      <c r="AO17" s="77"/>
      <c r="AP17" s="77"/>
      <c r="AQ17" s="77"/>
      <c r="AU17" s="77"/>
      <c r="AV17" s="77"/>
      <c r="AW17" s="77"/>
      <c r="AX17" s="77"/>
      <c r="AY17" s="77"/>
      <c r="AZ17" s="78"/>
    </row>
    <row r="18" spans="2:52" ht="15.75" customHeight="1" x14ac:dyDescent="0.2">
      <c r="B18" s="99"/>
      <c r="C18" s="7"/>
      <c r="D18" s="19"/>
      <c r="E18" s="19"/>
      <c r="F18" s="20" t="s">
        <v>66</v>
      </c>
      <c r="G18" s="20" t="s">
        <v>505</v>
      </c>
      <c r="H18" s="339"/>
      <c r="I18" s="448" t="s">
        <v>83</v>
      </c>
      <c r="J18" s="449">
        <v>0</v>
      </c>
      <c r="K18" s="451">
        <f>N$3</f>
        <v>0</v>
      </c>
      <c r="L18" s="503">
        <f>J18*K18</f>
        <v>0</v>
      </c>
      <c r="M18" s="1020">
        <v>1</v>
      </c>
      <c r="N18" s="336">
        <f t="shared" si="0"/>
        <v>0</v>
      </c>
      <c r="P18" s="555">
        <f>SUM(L18)</f>
        <v>0</v>
      </c>
      <c r="Q18" s="673">
        <v>0</v>
      </c>
      <c r="R18" s="686">
        <f>SUM(N18*Q18)</f>
        <v>0</v>
      </c>
      <c r="S18" s="266">
        <f>SUM(N18-R18)</f>
        <v>0</v>
      </c>
      <c r="T18" s="293"/>
      <c r="U18" s="21" t="s">
        <v>1</v>
      </c>
      <c r="V18" s="21"/>
      <c r="W18" s="21"/>
      <c r="X18" s="21"/>
      <c r="Y18" s="21"/>
      <c r="AD18" s="77"/>
      <c r="AE18" s="77"/>
      <c r="AF18" s="21"/>
      <c r="AG18" s="21"/>
      <c r="AH18" s="21"/>
      <c r="AI18" s="21"/>
      <c r="AM18" s="77"/>
      <c r="AN18" s="77"/>
      <c r="AO18" s="77"/>
      <c r="AP18" s="77"/>
      <c r="AQ18" s="77"/>
      <c r="AU18" s="77"/>
      <c r="AV18" s="77"/>
      <c r="AW18" s="77"/>
      <c r="AX18" s="77"/>
      <c r="AY18" s="77"/>
      <c r="AZ18" s="78"/>
    </row>
    <row r="19" spans="2:52" ht="100.9" customHeight="1" x14ac:dyDescent="0.2">
      <c r="B19" s="99"/>
      <c r="C19" s="7"/>
      <c r="D19" s="19"/>
      <c r="E19" s="19"/>
      <c r="F19" s="6"/>
      <c r="G19" s="1074" t="s">
        <v>665</v>
      </c>
      <c r="H19" s="1075"/>
      <c r="I19" s="448"/>
      <c r="J19" s="449"/>
      <c r="K19" s="451"/>
      <c r="L19" s="503"/>
      <c r="M19" s="1020"/>
      <c r="N19" s="336"/>
      <c r="P19" s="555"/>
      <c r="Q19" s="673"/>
      <c r="R19" s="686"/>
      <c r="S19" s="266"/>
      <c r="T19" s="293"/>
      <c r="U19" s="21"/>
      <c r="V19" s="21"/>
      <c r="W19" s="21"/>
      <c r="X19" s="21"/>
      <c r="Y19" s="21"/>
      <c r="AD19" s="77"/>
      <c r="AE19" s="77"/>
      <c r="AF19" s="21"/>
      <c r="AG19" s="21"/>
      <c r="AH19" s="21"/>
      <c r="AI19" s="21"/>
      <c r="AM19" s="77"/>
      <c r="AN19" s="77"/>
      <c r="AO19" s="77"/>
      <c r="AP19" s="77"/>
      <c r="AQ19" s="77"/>
      <c r="AU19" s="77"/>
      <c r="AV19" s="77"/>
      <c r="AW19" s="77"/>
      <c r="AX19" s="77"/>
      <c r="AY19" s="77"/>
      <c r="AZ19" s="78"/>
    </row>
    <row r="20" spans="2:52" ht="15.75" customHeight="1" x14ac:dyDescent="0.2">
      <c r="B20" s="100"/>
      <c r="C20" s="18"/>
      <c r="D20" s="16"/>
      <c r="E20" s="16"/>
      <c r="F20" s="20" t="s">
        <v>69</v>
      </c>
      <c r="G20" s="20" t="s">
        <v>494</v>
      </c>
      <c r="H20" s="109"/>
      <c r="I20" s="448" t="s">
        <v>61</v>
      </c>
      <c r="J20" s="449">
        <v>0</v>
      </c>
      <c r="K20" s="451">
        <f>N$3</f>
        <v>0</v>
      </c>
      <c r="L20" s="503">
        <f>J20*K20</f>
        <v>0</v>
      </c>
      <c r="M20" s="1020">
        <v>1</v>
      </c>
      <c r="N20" s="336">
        <f t="shared" si="0"/>
        <v>0</v>
      </c>
      <c r="P20" s="555">
        <f>SUM(L20)</f>
        <v>0</v>
      </c>
      <c r="Q20" s="673">
        <v>0</v>
      </c>
      <c r="R20" s="686">
        <f>SUM(N20*Q20)</f>
        <v>0</v>
      </c>
      <c r="S20" s="266">
        <f>SUM(N20-R20)</f>
        <v>0</v>
      </c>
      <c r="T20" s="293"/>
      <c r="U20" s="21"/>
      <c r="V20" s="21"/>
      <c r="W20" s="21"/>
      <c r="X20" s="21"/>
      <c r="Y20" s="21"/>
      <c r="AD20" s="77"/>
      <c r="AE20" s="77"/>
      <c r="AF20" s="21"/>
      <c r="AG20" s="21"/>
      <c r="AH20" s="21"/>
      <c r="AI20" s="21"/>
      <c r="AM20" s="77"/>
      <c r="AN20" s="77"/>
      <c r="AO20" s="77"/>
      <c r="AP20" s="77"/>
      <c r="AQ20" s="77"/>
      <c r="AU20" s="77"/>
      <c r="AV20" s="77"/>
      <c r="AW20" s="77"/>
      <c r="AX20" s="77"/>
      <c r="AY20" s="77"/>
      <c r="AZ20" s="78"/>
    </row>
    <row r="21" spans="2:52" ht="65.45" customHeight="1" x14ac:dyDescent="0.2">
      <c r="B21" s="100"/>
      <c r="C21" s="18"/>
      <c r="D21" s="16"/>
      <c r="E21" s="16"/>
      <c r="F21" s="20"/>
      <c r="G21" s="1074" t="s">
        <v>696</v>
      </c>
      <c r="H21" s="1075"/>
      <c r="I21" s="448"/>
      <c r="J21" s="449"/>
      <c r="K21" s="451"/>
      <c r="L21" s="503"/>
      <c r="M21" s="1020"/>
      <c r="N21" s="336"/>
      <c r="P21" s="555"/>
      <c r="Q21" s="673"/>
      <c r="R21" s="686"/>
      <c r="S21" s="266"/>
      <c r="T21" s="293"/>
      <c r="U21" s="21"/>
      <c r="V21" s="21"/>
      <c r="W21" s="21"/>
      <c r="X21" s="21"/>
      <c r="Y21" s="21"/>
      <c r="AD21" s="77"/>
      <c r="AE21" s="77"/>
      <c r="AF21" s="21"/>
      <c r="AG21" s="21"/>
      <c r="AH21" s="21"/>
      <c r="AI21" s="21"/>
      <c r="AM21" s="77"/>
      <c r="AN21" s="77"/>
      <c r="AO21" s="77"/>
      <c r="AP21" s="77"/>
      <c r="AQ21" s="77"/>
      <c r="AU21" s="77"/>
      <c r="AV21" s="77"/>
      <c r="AW21" s="77"/>
      <c r="AX21" s="77"/>
      <c r="AY21" s="77"/>
      <c r="AZ21" s="78"/>
    </row>
    <row r="22" spans="2:52" ht="15.75" customHeight="1" x14ac:dyDescent="0.2">
      <c r="B22" s="100"/>
      <c r="C22" s="18"/>
      <c r="D22" s="16"/>
      <c r="E22" s="16"/>
      <c r="F22" s="20" t="s">
        <v>71</v>
      </c>
      <c r="G22" s="20" t="s">
        <v>72</v>
      </c>
      <c r="H22" s="109"/>
      <c r="I22" s="448" t="s">
        <v>61</v>
      </c>
      <c r="J22" s="449">
        <v>0</v>
      </c>
      <c r="K22" s="451">
        <f>N$3</f>
        <v>0</v>
      </c>
      <c r="L22" s="503">
        <f>J22*K22</f>
        <v>0</v>
      </c>
      <c r="M22" s="1020">
        <v>1</v>
      </c>
      <c r="N22" s="336">
        <f t="shared" si="0"/>
        <v>0</v>
      </c>
      <c r="P22" s="555">
        <f>SUM(L22)</f>
        <v>0</v>
      </c>
      <c r="Q22" s="673">
        <v>0</v>
      </c>
      <c r="R22" s="686">
        <f>SUM(N22*Q22)</f>
        <v>0</v>
      </c>
      <c r="S22" s="266">
        <f>SUM(N22-R22)</f>
        <v>0</v>
      </c>
      <c r="T22" s="293"/>
      <c r="U22" s="21"/>
      <c r="V22" s="21"/>
      <c r="W22" s="21"/>
      <c r="X22" s="21"/>
      <c r="Y22" s="21"/>
      <c r="AD22" s="77"/>
      <c r="AE22" s="77"/>
      <c r="AF22" s="21"/>
      <c r="AG22" s="21"/>
      <c r="AH22" s="21"/>
      <c r="AI22" s="21"/>
      <c r="AM22" s="77"/>
      <c r="AN22" s="77"/>
      <c r="AO22" s="77"/>
      <c r="AP22" s="77"/>
      <c r="AQ22" s="77"/>
      <c r="AU22" s="77"/>
      <c r="AV22" s="77"/>
      <c r="AW22" s="77"/>
      <c r="AX22" s="77"/>
      <c r="AY22" s="77"/>
      <c r="AZ22" s="78"/>
    </row>
    <row r="23" spans="2:52" ht="69" customHeight="1" x14ac:dyDescent="0.2">
      <c r="B23" s="100"/>
      <c r="C23" s="18"/>
      <c r="D23" s="16"/>
      <c r="E23" s="16"/>
      <c r="F23" s="20"/>
      <c r="G23" s="1074" t="s">
        <v>661</v>
      </c>
      <c r="H23" s="1075"/>
      <c r="I23" s="448"/>
      <c r="J23" s="449"/>
      <c r="K23" s="451"/>
      <c r="L23" s="503"/>
      <c r="M23" s="1020"/>
      <c r="N23" s="336"/>
      <c r="P23" s="554"/>
      <c r="Q23" s="672"/>
      <c r="R23" s="686"/>
      <c r="S23" s="266"/>
      <c r="T23" s="293"/>
      <c r="U23" s="21"/>
      <c r="V23" s="21"/>
      <c r="W23" s="21"/>
      <c r="X23" s="21"/>
      <c r="Y23" s="21"/>
      <c r="AD23" s="77"/>
      <c r="AE23" s="77"/>
      <c r="AF23" s="21"/>
      <c r="AG23" s="21"/>
      <c r="AH23" s="21"/>
      <c r="AI23" s="21"/>
      <c r="AM23" s="77"/>
      <c r="AN23" s="77"/>
      <c r="AO23" s="77"/>
      <c r="AP23" s="77"/>
      <c r="AQ23" s="77"/>
      <c r="AU23" s="77"/>
      <c r="AV23" s="77"/>
      <c r="AW23" s="77"/>
      <c r="AX23" s="77"/>
      <c r="AY23" s="77"/>
      <c r="AZ23" s="78"/>
    </row>
    <row r="24" spans="2:52" ht="15.75" customHeight="1" x14ac:dyDescent="0.2">
      <c r="B24" s="100"/>
      <c r="C24" s="18"/>
      <c r="D24" s="16"/>
      <c r="E24" s="20" t="s">
        <v>76</v>
      </c>
      <c r="F24" s="20" t="s">
        <v>77</v>
      </c>
      <c r="G24" s="17"/>
      <c r="H24" s="89"/>
      <c r="I24" s="448"/>
      <c r="J24" s="449"/>
      <c r="K24" s="451"/>
      <c r="L24" s="503"/>
      <c r="M24" s="1020"/>
      <c r="N24" s="336"/>
      <c r="P24" s="555"/>
      <c r="Q24" s="673"/>
      <c r="R24" s="686"/>
      <c r="S24" s="266"/>
      <c r="T24" s="293"/>
      <c r="U24" s="21"/>
      <c r="V24" s="21"/>
      <c r="W24" s="21"/>
      <c r="X24" s="21"/>
      <c r="Y24" s="21"/>
      <c r="AD24" s="77"/>
      <c r="AE24" s="77"/>
      <c r="AF24" s="21"/>
      <c r="AG24" s="21"/>
      <c r="AH24" s="21"/>
      <c r="AI24" s="21"/>
      <c r="AM24" s="77"/>
      <c r="AN24" s="77"/>
      <c r="AO24" s="77"/>
      <c r="AP24" s="77"/>
      <c r="AQ24" s="77"/>
      <c r="AU24" s="77"/>
      <c r="AV24" s="77"/>
      <c r="AW24" s="77"/>
      <c r="AX24" s="77"/>
      <c r="AY24" s="77"/>
      <c r="AZ24" s="78"/>
    </row>
    <row r="25" spans="2:52" ht="15.75" customHeight="1" x14ac:dyDescent="0.2">
      <c r="B25" s="100"/>
      <c r="C25" s="18"/>
      <c r="D25" s="16"/>
      <c r="E25" s="16"/>
      <c r="F25" s="20" t="s">
        <v>78</v>
      </c>
      <c r="G25" s="20" t="s">
        <v>79</v>
      </c>
      <c r="H25" s="339"/>
      <c r="I25" s="448" t="s">
        <v>61</v>
      </c>
      <c r="J25" s="449">
        <v>0</v>
      </c>
      <c r="K25" s="451">
        <f>N$3</f>
        <v>0</v>
      </c>
      <c r="L25" s="503">
        <f>J25*K25</f>
        <v>0</v>
      </c>
      <c r="M25" s="1020">
        <v>1</v>
      </c>
      <c r="N25" s="336">
        <f t="shared" si="0"/>
        <v>0</v>
      </c>
      <c r="P25" s="555">
        <f>SUM(L25)</f>
        <v>0</v>
      </c>
      <c r="Q25" s="673">
        <v>0</v>
      </c>
      <c r="R25" s="686">
        <f>SUM(N25*Q25)</f>
        <v>0</v>
      </c>
      <c r="S25" s="266">
        <f>SUM(N25-R25)</f>
        <v>0</v>
      </c>
      <c r="T25" s="293"/>
      <c r="U25" s="21"/>
      <c r="V25" s="21"/>
      <c r="W25" s="21"/>
      <c r="X25" s="21"/>
      <c r="Y25" s="21"/>
      <c r="AD25" s="77"/>
      <c r="AE25" s="77"/>
      <c r="AF25" s="21"/>
      <c r="AG25" s="21"/>
      <c r="AH25" s="21"/>
      <c r="AI25" s="21"/>
      <c r="AM25" s="77"/>
      <c r="AN25" s="77"/>
      <c r="AO25" s="77"/>
      <c r="AP25" s="77"/>
      <c r="AQ25" s="77"/>
      <c r="AU25" s="77"/>
      <c r="AV25" s="77"/>
      <c r="AW25" s="77"/>
      <c r="AX25" s="77"/>
      <c r="AY25" s="77"/>
      <c r="AZ25" s="78"/>
    </row>
    <row r="26" spans="2:52" ht="82.9" customHeight="1" x14ac:dyDescent="0.2">
      <c r="B26" s="100"/>
      <c r="C26" s="18"/>
      <c r="D26" s="16"/>
      <c r="E26" s="16"/>
      <c r="F26" s="6"/>
      <c r="G26" s="1074" t="s">
        <v>698</v>
      </c>
      <c r="H26" s="1075"/>
      <c r="I26" s="448"/>
      <c r="J26" s="449"/>
      <c r="K26" s="451"/>
      <c r="L26" s="503"/>
      <c r="M26" s="1020"/>
      <c r="N26" s="336"/>
      <c r="P26" s="554"/>
      <c r="Q26" s="672"/>
      <c r="R26" s="687"/>
      <c r="S26" s="248"/>
      <c r="T26" s="293"/>
      <c r="U26" s="21"/>
      <c r="V26" s="21"/>
      <c r="W26" s="21"/>
      <c r="X26" s="21"/>
      <c r="Y26" s="21"/>
      <c r="AD26" s="77"/>
      <c r="AE26" s="77"/>
      <c r="AF26" s="21"/>
      <c r="AG26" s="21"/>
      <c r="AH26" s="21"/>
      <c r="AI26" s="21"/>
      <c r="AM26" s="77"/>
      <c r="AN26" s="77"/>
      <c r="AO26" s="77"/>
      <c r="AP26" s="77"/>
      <c r="AQ26" s="77"/>
      <c r="AU26" s="77"/>
      <c r="AV26" s="77"/>
      <c r="AW26" s="77"/>
      <c r="AX26" s="77"/>
      <c r="AY26" s="77"/>
      <c r="AZ26" s="78"/>
    </row>
    <row r="27" spans="2:52" ht="15.75" customHeight="1" x14ac:dyDescent="0.2">
      <c r="B27" s="100"/>
      <c r="C27" s="18"/>
      <c r="D27" s="114" t="s">
        <v>92</v>
      </c>
      <c r="E27" s="114"/>
      <c r="F27" s="111"/>
      <c r="G27" s="115"/>
      <c r="H27" s="340"/>
      <c r="I27" s="445"/>
      <c r="J27" s="446"/>
      <c r="K27" s="452"/>
      <c r="L27" s="504"/>
      <c r="M27" s="1019"/>
      <c r="N27" s="286">
        <f>SUM(N28:N36)</f>
        <v>0</v>
      </c>
      <c r="P27" s="557"/>
      <c r="Q27" s="675"/>
      <c r="R27" s="685">
        <f>SUM(R28:R36)</f>
        <v>0</v>
      </c>
      <c r="S27" s="316">
        <f>SUM(S28:S36)</f>
        <v>0</v>
      </c>
      <c r="T27" s="727"/>
      <c r="U27" s="21"/>
      <c r="V27" s="21"/>
      <c r="W27" s="21"/>
      <c r="X27" s="21"/>
      <c r="Y27" s="21"/>
      <c r="AL27" s="77"/>
      <c r="AM27" s="77"/>
      <c r="AN27" s="77"/>
      <c r="AO27" s="77"/>
      <c r="AP27" s="77"/>
      <c r="AQ27" s="77"/>
      <c r="AT27" s="77"/>
      <c r="AU27" s="77"/>
      <c r="AV27" s="77"/>
      <c r="AW27" s="77"/>
      <c r="AX27" s="77"/>
      <c r="AY27" s="77"/>
    </row>
    <row r="28" spans="2:52" ht="15.75" customHeight="1" x14ac:dyDescent="0.2">
      <c r="B28" s="100"/>
      <c r="C28" s="18"/>
      <c r="D28" s="16"/>
      <c r="E28" s="20" t="s">
        <v>93</v>
      </c>
      <c r="F28" s="20" t="s">
        <v>94</v>
      </c>
      <c r="G28" s="88"/>
      <c r="H28" s="251"/>
      <c r="I28" s="448" t="s">
        <v>61</v>
      </c>
      <c r="J28" s="449">
        <v>0</v>
      </c>
      <c r="K28" s="451">
        <f>N$3</f>
        <v>0</v>
      </c>
      <c r="L28" s="503">
        <f>J28*K28</f>
        <v>0</v>
      </c>
      <c r="M28" s="1020">
        <v>1</v>
      </c>
      <c r="N28" s="336">
        <f t="shared" ref="N28:N35" si="1">L28*M28</f>
        <v>0</v>
      </c>
      <c r="P28" s="555">
        <f>SUM(L28)</f>
        <v>0</v>
      </c>
      <c r="Q28" s="673">
        <v>0</v>
      </c>
      <c r="R28" s="686">
        <f>SUM(N28*Q28)</f>
        <v>0</v>
      </c>
      <c r="S28" s="266">
        <f>SUM(N28-R28)</f>
        <v>0</v>
      </c>
      <c r="T28" s="293"/>
      <c r="U28" s="21"/>
      <c r="V28" s="21"/>
      <c r="W28" s="21"/>
      <c r="X28" s="21"/>
      <c r="Y28" s="21"/>
      <c r="AK28" s="77"/>
      <c r="AL28" s="21"/>
      <c r="AM28" s="21"/>
      <c r="AN28" s="21"/>
      <c r="AO28" s="21"/>
      <c r="AP28" s="21"/>
      <c r="AQ28" s="21"/>
      <c r="AS28" s="77"/>
      <c r="AT28" s="21"/>
      <c r="AU28" s="21"/>
      <c r="AV28" s="21"/>
      <c r="AW28" s="21"/>
      <c r="AX28" s="21"/>
      <c r="AY28" s="21"/>
    </row>
    <row r="29" spans="2:52" ht="77.45" customHeight="1" x14ac:dyDescent="0.2">
      <c r="B29" s="99"/>
      <c r="C29" s="7"/>
      <c r="D29" s="16"/>
      <c r="E29" s="232"/>
      <c r="F29" s="1085" t="s">
        <v>666</v>
      </c>
      <c r="G29" s="1086"/>
      <c r="H29" s="1086"/>
      <c r="I29" s="448"/>
      <c r="J29" s="449"/>
      <c r="K29" s="451"/>
      <c r="L29" s="503"/>
      <c r="M29" s="1020"/>
      <c r="N29" s="336"/>
      <c r="P29" s="555"/>
      <c r="Q29" s="673"/>
      <c r="R29" s="686"/>
      <c r="S29" s="266"/>
      <c r="T29" s="293"/>
      <c r="U29" s="21"/>
      <c r="V29" s="21" t="s">
        <v>2</v>
      </c>
      <c r="W29" s="21"/>
      <c r="X29" s="21"/>
      <c r="Y29" s="79"/>
    </row>
    <row r="30" spans="2:52" ht="15.75" customHeight="1" x14ac:dyDescent="0.2">
      <c r="B30" s="100"/>
      <c r="C30" s="18"/>
      <c r="D30" s="16"/>
      <c r="E30" s="20" t="s">
        <v>95</v>
      </c>
      <c r="F30" s="20" t="s">
        <v>96</v>
      </c>
      <c r="G30" s="88"/>
      <c r="H30" s="251"/>
      <c r="I30" s="448"/>
      <c r="J30" s="449"/>
      <c r="K30" s="451"/>
      <c r="L30" s="503"/>
      <c r="M30" s="1020"/>
      <c r="N30" s="336"/>
      <c r="P30" s="555"/>
      <c r="Q30" s="673"/>
      <c r="R30" s="686"/>
      <c r="S30" s="266"/>
      <c r="T30" s="293"/>
      <c r="U30" s="21"/>
      <c r="V30" s="21"/>
      <c r="W30" s="21"/>
      <c r="X30" s="21"/>
      <c r="Y30" s="21"/>
      <c r="AK30" s="77"/>
      <c r="AL30" s="21"/>
      <c r="AM30" s="21"/>
      <c r="AN30" s="21"/>
      <c r="AO30" s="21"/>
      <c r="AP30" s="21"/>
      <c r="AQ30" s="21"/>
      <c r="AS30" s="77"/>
      <c r="AT30" s="21"/>
      <c r="AU30" s="21"/>
      <c r="AV30" s="21"/>
      <c r="AW30" s="21"/>
      <c r="AX30" s="21"/>
      <c r="AY30" s="21"/>
    </row>
    <row r="31" spans="2:52" ht="15.75" customHeight="1" x14ac:dyDescent="0.2">
      <c r="B31" s="100"/>
      <c r="C31" s="18"/>
      <c r="D31" s="16"/>
      <c r="E31" s="16"/>
      <c r="F31" s="20" t="s">
        <v>97</v>
      </c>
      <c r="G31" s="20" t="s">
        <v>98</v>
      </c>
      <c r="H31" s="109"/>
      <c r="I31" s="448" t="s">
        <v>61</v>
      </c>
      <c r="J31" s="449">
        <v>0</v>
      </c>
      <c r="K31" s="451">
        <f>N$3</f>
        <v>0</v>
      </c>
      <c r="L31" s="503">
        <f>J31*K31</f>
        <v>0</v>
      </c>
      <c r="M31" s="1020">
        <v>1</v>
      </c>
      <c r="N31" s="336">
        <f t="shared" si="1"/>
        <v>0</v>
      </c>
      <c r="P31" s="555">
        <f>SUM(L31)</f>
        <v>0</v>
      </c>
      <c r="Q31" s="673">
        <v>0</v>
      </c>
      <c r="R31" s="686">
        <f>SUM(N31*Q31)</f>
        <v>0</v>
      </c>
      <c r="S31" s="266">
        <f>SUM(N31-R31)</f>
        <v>0</v>
      </c>
      <c r="T31" s="293"/>
      <c r="U31" s="21"/>
      <c r="V31" s="21"/>
      <c r="W31" s="21"/>
      <c r="X31" s="21"/>
      <c r="Y31" s="21"/>
      <c r="AD31" s="77"/>
      <c r="AE31" s="77"/>
      <c r="AF31" s="21"/>
      <c r="AG31" s="21"/>
      <c r="AH31" s="21"/>
      <c r="AI31" s="21"/>
      <c r="AM31" s="77"/>
      <c r="AN31" s="77"/>
      <c r="AO31" s="77"/>
      <c r="AP31" s="77"/>
      <c r="AQ31" s="77"/>
      <c r="AU31" s="77"/>
      <c r="AV31" s="77"/>
      <c r="AW31" s="77"/>
      <c r="AX31" s="77"/>
      <c r="AY31" s="77"/>
      <c r="AZ31" s="78"/>
    </row>
    <row r="32" spans="2:52" ht="94.9" customHeight="1" x14ac:dyDescent="0.2">
      <c r="B32" s="100"/>
      <c r="C32" s="18"/>
      <c r="D32" s="16"/>
      <c r="E32" s="16"/>
      <c r="F32" s="20"/>
      <c r="G32" s="1074" t="s">
        <v>644</v>
      </c>
      <c r="H32" s="1075"/>
      <c r="I32" s="448"/>
      <c r="J32" s="449"/>
      <c r="K32" s="451"/>
      <c r="L32" s="503"/>
      <c r="M32" s="1020"/>
      <c r="N32" s="336"/>
      <c r="P32" s="555"/>
      <c r="Q32" s="673"/>
      <c r="R32" s="686"/>
      <c r="S32" s="266"/>
      <c r="T32" s="293"/>
      <c r="U32" s="21"/>
      <c r="V32" s="21"/>
      <c r="W32" s="21"/>
      <c r="X32" s="21"/>
      <c r="Y32" s="21"/>
      <c r="AD32" s="77"/>
      <c r="AE32" s="77"/>
      <c r="AF32" s="21"/>
      <c r="AG32" s="21"/>
      <c r="AH32" s="21"/>
      <c r="AI32" s="21"/>
      <c r="AM32" s="77"/>
      <c r="AN32" s="77"/>
      <c r="AO32" s="77"/>
      <c r="AP32" s="77"/>
      <c r="AQ32" s="77"/>
      <c r="AU32" s="77"/>
      <c r="AV32" s="77"/>
      <c r="AW32" s="77"/>
      <c r="AX32" s="77"/>
      <c r="AY32" s="77"/>
      <c r="AZ32" s="78"/>
    </row>
    <row r="33" spans="2:52" ht="15.75" customHeight="1" x14ac:dyDescent="0.2">
      <c r="B33" s="100"/>
      <c r="C33" s="18"/>
      <c r="D33" s="16"/>
      <c r="E33" s="16"/>
      <c r="F33" s="20" t="s">
        <v>99</v>
      </c>
      <c r="G33" s="20" t="s">
        <v>72</v>
      </c>
      <c r="H33" s="109"/>
      <c r="I33" s="448" t="s">
        <v>61</v>
      </c>
      <c r="J33" s="449">
        <v>0</v>
      </c>
      <c r="K33" s="451">
        <f>N$3</f>
        <v>0</v>
      </c>
      <c r="L33" s="503">
        <f>J33*K33</f>
        <v>0</v>
      </c>
      <c r="M33" s="1020">
        <v>1</v>
      </c>
      <c r="N33" s="336">
        <f t="shared" si="1"/>
        <v>0</v>
      </c>
      <c r="P33" s="555">
        <f>SUM(L33)</f>
        <v>0</v>
      </c>
      <c r="Q33" s="673">
        <v>0</v>
      </c>
      <c r="R33" s="686">
        <f>SUM(N33*Q33)</f>
        <v>0</v>
      </c>
      <c r="S33" s="266">
        <f>SUM(N33-R33)</f>
        <v>0</v>
      </c>
      <c r="T33" s="293"/>
      <c r="U33" s="21"/>
      <c r="V33" s="21"/>
      <c r="W33" s="21"/>
      <c r="X33" s="21"/>
      <c r="Y33" s="21"/>
      <c r="AD33" s="77"/>
      <c r="AE33" s="77"/>
      <c r="AF33" s="21"/>
      <c r="AG33" s="21"/>
      <c r="AH33" s="21"/>
      <c r="AI33" s="21"/>
      <c r="AM33" s="77"/>
      <c r="AN33" s="77"/>
      <c r="AO33" s="77"/>
      <c r="AP33" s="77"/>
      <c r="AQ33" s="77"/>
      <c r="AU33" s="77"/>
      <c r="AV33" s="77"/>
      <c r="AW33" s="77"/>
      <c r="AX33" s="77"/>
      <c r="AY33" s="77"/>
      <c r="AZ33" s="78"/>
    </row>
    <row r="34" spans="2:52" ht="66" customHeight="1" x14ac:dyDescent="0.2">
      <c r="B34" s="100"/>
      <c r="C34" s="18"/>
      <c r="D34" s="16"/>
      <c r="E34" s="16"/>
      <c r="F34" s="20"/>
      <c r="G34" s="1074" t="s">
        <v>645</v>
      </c>
      <c r="H34" s="1075"/>
      <c r="I34" s="448"/>
      <c r="J34" s="449"/>
      <c r="K34" s="451"/>
      <c r="L34" s="503"/>
      <c r="M34" s="1020"/>
      <c r="N34" s="336"/>
      <c r="P34" s="555"/>
      <c r="Q34" s="673"/>
      <c r="R34" s="686"/>
      <c r="S34" s="266"/>
      <c r="T34" s="293"/>
      <c r="U34" s="21"/>
      <c r="V34" s="21"/>
      <c r="W34" s="21"/>
      <c r="X34" s="21"/>
      <c r="Y34" s="21"/>
      <c r="AD34" s="77"/>
      <c r="AE34" s="77"/>
      <c r="AF34" s="21"/>
      <c r="AG34" s="21"/>
      <c r="AH34" s="21"/>
      <c r="AI34" s="21"/>
      <c r="AM34" s="77"/>
      <c r="AN34" s="77"/>
      <c r="AO34" s="77"/>
      <c r="AP34" s="77"/>
      <c r="AQ34" s="77"/>
      <c r="AU34" s="77"/>
      <c r="AV34" s="77"/>
      <c r="AW34" s="77"/>
      <c r="AX34" s="77"/>
      <c r="AY34" s="77"/>
      <c r="AZ34" s="78"/>
    </row>
    <row r="35" spans="2:52" ht="15.75" customHeight="1" x14ac:dyDescent="0.2">
      <c r="B35" s="100"/>
      <c r="C35" s="18"/>
      <c r="D35" s="16"/>
      <c r="E35" s="16"/>
      <c r="F35" s="20" t="s">
        <v>100</v>
      </c>
      <c r="G35" s="20" t="s">
        <v>101</v>
      </c>
      <c r="H35" s="109"/>
      <c r="I35" s="448" t="s">
        <v>61</v>
      </c>
      <c r="J35" s="449">
        <v>0</v>
      </c>
      <c r="K35" s="451">
        <f>N$3</f>
        <v>0</v>
      </c>
      <c r="L35" s="503">
        <f>J35*K35</f>
        <v>0</v>
      </c>
      <c r="M35" s="1020">
        <v>1</v>
      </c>
      <c r="N35" s="336">
        <f t="shared" si="1"/>
        <v>0</v>
      </c>
      <c r="P35" s="555">
        <f>SUM(L35)</f>
        <v>0</v>
      </c>
      <c r="Q35" s="673">
        <v>0</v>
      </c>
      <c r="R35" s="686">
        <f>SUM(N35*Q35)</f>
        <v>0</v>
      </c>
      <c r="S35" s="266">
        <f>SUM(N35-R35)</f>
        <v>0</v>
      </c>
      <c r="T35" s="293"/>
      <c r="U35" s="21"/>
      <c r="V35" s="21"/>
      <c r="W35" s="21"/>
      <c r="X35" s="21"/>
      <c r="Y35" s="21"/>
      <c r="AD35" s="77"/>
      <c r="AE35" s="77"/>
      <c r="AF35" s="21"/>
      <c r="AG35" s="21"/>
      <c r="AH35" s="21"/>
      <c r="AI35" s="21"/>
      <c r="AM35" s="77"/>
      <c r="AN35" s="77"/>
      <c r="AO35" s="77"/>
      <c r="AP35" s="77"/>
      <c r="AQ35" s="77"/>
      <c r="AU35" s="77"/>
      <c r="AV35" s="77"/>
      <c r="AW35" s="77"/>
      <c r="AX35" s="77"/>
      <c r="AY35" s="77"/>
      <c r="AZ35" s="78"/>
    </row>
    <row r="36" spans="2:52" ht="66" customHeight="1" x14ac:dyDescent="0.2">
      <c r="B36" s="100"/>
      <c r="C36" s="18"/>
      <c r="D36" s="16"/>
      <c r="E36" s="16"/>
      <c r="F36" s="20"/>
      <c r="G36" s="1074" t="s">
        <v>646</v>
      </c>
      <c r="H36" s="1075"/>
      <c r="I36" s="448"/>
      <c r="J36" s="449"/>
      <c r="K36" s="451"/>
      <c r="L36" s="503"/>
      <c r="M36" s="1020"/>
      <c r="N36" s="336"/>
      <c r="P36" s="554"/>
      <c r="Q36" s="672"/>
      <c r="R36" s="686"/>
      <c r="S36" s="266"/>
      <c r="T36" s="293"/>
      <c r="U36" s="21"/>
      <c r="V36" s="21"/>
      <c r="W36" s="21"/>
      <c r="X36" s="21"/>
      <c r="Y36" s="21"/>
      <c r="AD36" s="77"/>
      <c r="AE36" s="77"/>
      <c r="AF36" s="21"/>
      <c r="AG36" s="21"/>
      <c r="AH36" s="21"/>
      <c r="AI36" s="21"/>
      <c r="AM36" s="77"/>
      <c r="AN36" s="77"/>
      <c r="AO36" s="77"/>
      <c r="AP36" s="77"/>
      <c r="AQ36" s="77"/>
      <c r="AU36" s="77"/>
      <c r="AV36" s="77"/>
      <c r="AW36" s="77"/>
      <c r="AX36" s="77"/>
      <c r="AY36" s="77"/>
      <c r="AZ36" s="78"/>
    </row>
    <row r="37" spans="2:52" ht="15.75" customHeight="1" x14ac:dyDescent="0.2">
      <c r="B37" s="145" t="s">
        <v>102</v>
      </c>
      <c r="C37" s="146"/>
      <c r="D37" s="124"/>
      <c r="E37" s="124"/>
      <c r="F37" s="125"/>
      <c r="G37" s="147"/>
      <c r="H37" s="341"/>
      <c r="I37" s="453"/>
      <c r="J37" s="454"/>
      <c r="K37" s="455"/>
      <c r="L37" s="505"/>
      <c r="M37" s="1021"/>
      <c r="N37" s="384">
        <f>N38+N63+N69</f>
        <v>0</v>
      </c>
      <c r="P37" s="558"/>
      <c r="Q37" s="676"/>
      <c r="R37" s="683">
        <f>R38+R63+R69</f>
        <v>0</v>
      </c>
      <c r="S37" s="317">
        <f>S38+S63+S69</f>
        <v>0</v>
      </c>
      <c r="T37" s="744"/>
    </row>
    <row r="38" spans="2:52" ht="15.75" customHeight="1" x14ac:dyDescent="0.2">
      <c r="B38" s="100"/>
      <c r="C38" s="62" t="s">
        <v>103</v>
      </c>
      <c r="D38" s="87"/>
      <c r="E38" s="87"/>
      <c r="F38" s="59"/>
      <c r="G38" s="59"/>
      <c r="H38" s="342"/>
      <c r="I38" s="442"/>
      <c r="J38" s="443"/>
      <c r="K38" s="456"/>
      <c r="L38" s="506"/>
      <c r="M38" s="1018"/>
      <c r="N38" s="287">
        <f>N39+N63</f>
        <v>0</v>
      </c>
      <c r="P38" s="552"/>
      <c r="Q38" s="670"/>
      <c r="R38" s="689">
        <f>R39+R63</f>
        <v>0</v>
      </c>
      <c r="S38" s="318">
        <f>S39+S63</f>
        <v>0</v>
      </c>
      <c r="T38" s="667"/>
    </row>
    <row r="39" spans="2:52" ht="15.75" customHeight="1" x14ac:dyDescent="0.2">
      <c r="B39" s="100"/>
      <c r="C39" s="18"/>
      <c r="D39" s="114" t="s">
        <v>104</v>
      </c>
      <c r="E39" s="114"/>
      <c r="F39" s="114"/>
      <c r="G39" s="115"/>
      <c r="H39" s="340"/>
      <c r="I39" s="457"/>
      <c r="J39" s="458"/>
      <c r="K39" s="459"/>
      <c r="L39" s="507"/>
      <c r="M39" s="1022"/>
      <c r="N39" s="286">
        <f>SUM(N40:N62)</f>
        <v>0</v>
      </c>
      <c r="P39" s="557"/>
      <c r="Q39" s="675"/>
      <c r="R39" s="685">
        <f>SUM(R40:R62)</f>
        <v>0</v>
      </c>
      <c r="S39" s="316">
        <f>SUM(S40:S62)</f>
        <v>0</v>
      </c>
      <c r="T39" s="727"/>
    </row>
    <row r="40" spans="2:52" ht="15.75" customHeight="1" x14ac:dyDescent="0.2">
      <c r="B40" s="100"/>
      <c r="C40" s="18"/>
      <c r="D40" s="16"/>
      <c r="E40" s="20" t="s">
        <v>105</v>
      </c>
      <c r="F40" s="20" t="s">
        <v>106</v>
      </c>
      <c r="G40" s="18"/>
      <c r="H40" s="343"/>
      <c r="I40" s="448"/>
      <c r="J40" s="449"/>
      <c r="K40" s="451"/>
      <c r="L40" s="503"/>
      <c r="M40" s="1020"/>
      <c r="N40" s="336"/>
      <c r="P40" s="554"/>
      <c r="Q40" s="672"/>
      <c r="R40" s="687"/>
      <c r="S40" s="248"/>
      <c r="T40" s="293"/>
    </row>
    <row r="41" spans="2:52" ht="15.75" customHeight="1" x14ac:dyDescent="0.2">
      <c r="B41" s="100"/>
      <c r="C41" s="18"/>
      <c r="D41" s="16"/>
      <c r="E41" s="16"/>
      <c r="F41" s="20" t="s">
        <v>107</v>
      </c>
      <c r="G41" s="20" t="s">
        <v>108</v>
      </c>
      <c r="H41" s="339"/>
      <c r="I41" s="448" t="s">
        <v>61</v>
      </c>
      <c r="J41" s="449">
        <v>0</v>
      </c>
      <c r="K41" s="451">
        <f>N$3</f>
        <v>0</v>
      </c>
      <c r="L41" s="503">
        <f>J41*K41</f>
        <v>0</v>
      </c>
      <c r="M41" s="1020">
        <v>1</v>
      </c>
      <c r="N41" s="336">
        <f t="shared" ref="N41:N61" si="2">L41*M41</f>
        <v>0</v>
      </c>
      <c r="P41" s="555">
        <f>SUM(L41)</f>
        <v>0</v>
      </c>
      <c r="Q41" s="673">
        <v>0</v>
      </c>
      <c r="R41" s="686">
        <f>SUM(N41*Q41)</f>
        <v>0</v>
      </c>
      <c r="S41" s="266">
        <f>SUM(N41-R41)</f>
        <v>0</v>
      </c>
      <c r="T41" s="293"/>
      <c r="U41" s="21"/>
      <c r="V41" s="21"/>
      <c r="W41" s="21"/>
      <c r="X41" s="21"/>
      <c r="Y41" s="21"/>
      <c r="AD41" s="77"/>
      <c r="AE41" s="77"/>
      <c r="AF41" s="21"/>
      <c r="AG41" s="21"/>
      <c r="AH41" s="21"/>
      <c r="AI41" s="21"/>
      <c r="AM41" s="77"/>
      <c r="AN41" s="77"/>
      <c r="AO41" s="77"/>
      <c r="AP41" s="77"/>
      <c r="AQ41" s="77"/>
      <c r="AU41" s="77"/>
      <c r="AV41" s="77"/>
      <c r="AW41" s="77"/>
      <c r="AX41" s="77"/>
      <c r="AY41" s="77"/>
      <c r="AZ41" s="78"/>
    </row>
    <row r="42" spans="2:52" ht="93" customHeight="1" x14ac:dyDescent="0.2">
      <c r="B42" s="100"/>
      <c r="C42" s="18"/>
      <c r="D42" s="16"/>
      <c r="E42" s="16"/>
      <c r="F42" s="6"/>
      <c r="G42" s="1074" t="s">
        <v>712</v>
      </c>
      <c r="H42" s="1075"/>
      <c r="I42" s="448"/>
      <c r="J42" s="449"/>
      <c r="K42" s="451"/>
      <c r="L42" s="503"/>
      <c r="M42" s="1020"/>
      <c r="N42" s="336"/>
      <c r="P42" s="555"/>
      <c r="Q42" s="673"/>
      <c r="R42" s="686"/>
      <c r="S42" s="266"/>
      <c r="T42" s="293"/>
      <c r="U42" s="21"/>
      <c r="V42" s="21"/>
      <c r="W42" s="21"/>
      <c r="X42" s="21"/>
      <c r="Y42" s="21"/>
      <c r="AD42" s="77"/>
      <c r="AE42" s="77"/>
      <c r="AF42" s="21"/>
      <c r="AG42" s="21"/>
      <c r="AH42" s="21"/>
      <c r="AI42" s="21"/>
      <c r="AM42" s="77"/>
      <c r="AN42" s="77"/>
      <c r="AO42" s="77"/>
      <c r="AP42" s="77"/>
      <c r="AQ42" s="77"/>
      <c r="AU42" s="77"/>
      <c r="AV42" s="77"/>
      <c r="AW42" s="77"/>
      <c r="AX42" s="77"/>
      <c r="AY42" s="77"/>
      <c r="AZ42" s="78"/>
    </row>
    <row r="43" spans="2:52" ht="15.75" customHeight="1" x14ac:dyDescent="0.2">
      <c r="B43" s="100"/>
      <c r="C43" s="18"/>
      <c r="D43" s="16"/>
      <c r="E43" s="16"/>
      <c r="F43" s="20" t="s">
        <v>109</v>
      </c>
      <c r="G43" s="20" t="s">
        <v>110</v>
      </c>
      <c r="H43" s="339"/>
      <c r="I43" s="448" t="s">
        <v>61</v>
      </c>
      <c r="J43" s="449">
        <v>0</v>
      </c>
      <c r="K43" s="451">
        <f>N$3</f>
        <v>0</v>
      </c>
      <c r="L43" s="503">
        <f>J43*K43</f>
        <v>0</v>
      </c>
      <c r="M43" s="1020">
        <v>1</v>
      </c>
      <c r="N43" s="336">
        <f t="shared" si="2"/>
        <v>0</v>
      </c>
      <c r="P43" s="555">
        <f>SUM(L43)</f>
        <v>0</v>
      </c>
      <c r="Q43" s="673">
        <v>0</v>
      </c>
      <c r="R43" s="686">
        <f>SUM(N43*Q43)</f>
        <v>0</v>
      </c>
      <c r="S43" s="266">
        <f>SUM(N43-R43)</f>
        <v>0</v>
      </c>
      <c r="T43" s="293"/>
      <c r="U43" s="21"/>
      <c r="V43" s="21"/>
      <c r="W43" s="21"/>
      <c r="X43" s="21"/>
      <c r="Y43" s="21"/>
      <c r="AD43" s="77"/>
      <c r="AE43" s="77"/>
      <c r="AF43" s="21"/>
      <c r="AG43" s="21"/>
      <c r="AH43" s="21"/>
      <c r="AI43" s="21"/>
      <c r="AM43" s="77"/>
      <c r="AN43" s="77"/>
      <c r="AO43" s="77"/>
      <c r="AP43" s="77"/>
      <c r="AQ43" s="77"/>
      <c r="AU43" s="77"/>
      <c r="AV43" s="77"/>
      <c r="AW43" s="77"/>
      <c r="AX43" s="77"/>
      <c r="AY43" s="77"/>
      <c r="AZ43" s="78"/>
    </row>
    <row r="44" spans="2:52" ht="95.45" customHeight="1" x14ac:dyDescent="0.2">
      <c r="B44" s="100"/>
      <c r="C44" s="18"/>
      <c r="D44" s="16"/>
      <c r="E44" s="16"/>
      <c r="F44" s="6"/>
      <c r="G44" s="1074" t="s">
        <v>705</v>
      </c>
      <c r="H44" s="1075"/>
      <c r="I44" s="448"/>
      <c r="J44" s="449"/>
      <c r="K44" s="451"/>
      <c r="L44" s="503"/>
      <c r="M44" s="1020"/>
      <c r="N44" s="336"/>
      <c r="P44" s="555"/>
      <c r="Q44" s="673"/>
      <c r="R44" s="686"/>
      <c r="S44" s="266"/>
      <c r="T44" s="293"/>
      <c r="U44" s="21"/>
      <c r="V44" s="21"/>
      <c r="W44" s="21"/>
      <c r="X44" s="21"/>
      <c r="Y44" s="21"/>
      <c r="AD44" s="77"/>
      <c r="AE44" s="77"/>
      <c r="AF44" s="21"/>
      <c r="AG44" s="21"/>
      <c r="AH44" s="21"/>
      <c r="AI44" s="21"/>
      <c r="AM44" s="77"/>
      <c r="AN44" s="77"/>
      <c r="AO44" s="77"/>
      <c r="AP44" s="77"/>
      <c r="AQ44" s="77"/>
      <c r="AU44" s="77"/>
      <c r="AV44" s="77"/>
      <c r="AW44" s="77"/>
      <c r="AX44" s="77"/>
      <c r="AY44" s="77"/>
      <c r="AZ44" s="78"/>
    </row>
    <row r="45" spans="2:52" ht="15.75" customHeight="1" x14ac:dyDescent="0.2">
      <c r="B45" s="100"/>
      <c r="C45" s="18"/>
      <c r="D45" s="20"/>
      <c r="E45" s="20"/>
      <c r="F45" s="20" t="s">
        <v>112</v>
      </c>
      <c r="G45" s="20" t="s">
        <v>113</v>
      </c>
      <c r="H45" s="89"/>
      <c r="I45" s="448" t="s">
        <v>153</v>
      </c>
      <c r="J45" s="449">
        <v>0</v>
      </c>
      <c r="K45" s="451">
        <f>N$3</f>
        <v>0</v>
      </c>
      <c r="L45" s="503">
        <f>J45*K45</f>
        <v>0</v>
      </c>
      <c r="M45" s="1020">
        <v>1</v>
      </c>
      <c r="N45" s="336">
        <f t="shared" si="2"/>
        <v>0</v>
      </c>
      <c r="P45" s="555">
        <f>SUM(L45)</f>
        <v>0</v>
      </c>
      <c r="Q45" s="673">
        <v>0</v>
      </c>
      <c r="R45" s="686">
        <f>SUM(N45*Q45)</f>
        <v>0</v>
      </c>
      <c r="S45" s="266">
        <f>SUM(N45-R45)</f>
        <v>0</v>
      </c>
      <c r="T45" s="293"/>
    </row>
    <row r="46" spans="2:52" ht="90" customHeight="1" x14ac:dyDescent="0.2">
      <c r="B46" s="100"/>
      <c r="C46" s="18"/>
      <c r="D46" s="20"/>
      <c r="E46" s="20"/>
      <c r="F46" s="17"/>
      <c r="G46" s="1074" t="s">
        <v>704</v>
      </c>
      <c r="H46" s="1075"/>
      <c r="I46" s="448"/>
      <c r="J46" s="449"/>
      <c r="K46" s="451"/>
      <c r="L46" s="503"/>
      <c r="M46" s="1020"/>
      <c r="N46" s="336"/>
      <c r="P46" s="555"/>
      <c r="Q46" s="673"/>
      <c r="R46" s="686"/>
      <c r="S46" s="266"/>
      <c r="T46" s="293"/>
    </row>
    <row r="47" spans="2:52" ht="15.75" customHeight="1" x14ac:dyDescent="0.2">
      <c r="B47" s="100"/>
      <c r="C47" s="18"/>
      <c r="D47" s="16"/>
      <c r="E47" s="16"/>
      <c r="F47" s="20" t="s">
        <v>115</v>
      </c>
      <c r="G47" s="20" t="s">
        <v>116</v>
      </c>
      <c r="H47" s="339"/>
      <c r="I47" s="448" t="s">
        <v>61</v>
      </c>
      <c r="J47" s="449">
        <v>0</v>
      </c>
      <c r="K47" s="451">
        <f>N$3</f>
        <v>0</v>
      </c>
      <c r="L47" s="503">
        <f>J47*K47</f>
        <v>0</v>
      </c>
      <c r="M47" s="1020">
        <v>1</v>
      </c>
      <c r="N47" s="336">
        <f t="shared" si="2"/>
        <v>0</v>
      </c>
      <c r="P47" s="555">
        <f>SUM(L47)</f>
        <v>0</v>
      </c>
      <c r="Q47" s="673">
        <v>0</v>
      </c>
      <c r="R47" s="686">
        <f>SUM(N47*Q47)</f>
        <v>0</v>
      </c>
      <c r="S47" s="266">
        <f>SUM(N47-R47)</f>
        <v>0</v>
      </c>
      <c r="T47" s="293"/>
      <c r="U47" s="21"/>
      <c r="V47" s="21"/>
      <c r="W47" s="21"/>
      <c r="X47" s="21"/>
      <c r="Y47" s="21"/>
      <c r="AD47" s="77"/>
      <c r="AE47" s="77"/>
      <c r="AF47" s="21"/>
      <c r="AG47" s="21"/>
      <c r="AH47" s="21"/>
      <c r="AI47" s="21"/>
      <c r="AM47" s="77"/>
      <c r="AN47" s="77"/>
      <c r="AO47" s="77"/>
      <c r="AP47" s="77"/>
      <c r="AQ47" s="77"/>
      <c r="AU47" s="77"/>
      <c r="AV47" s="77"/>
      <c r="AW47" s="77"/>
      <c r="AX47" s="77"/>
      <c r="AY47" s="77"/>
      <c r="AZ47" s="78"/>
    </row>
    <row r="48" spans="2:52" ht="98.45" customHeight="1" x14ac:dyDescent="0.2">
      <c r="B48" s="100"/>
      <c r="C48" s="18"/>
      <c r="D48" s="16"/>
      <c r="E48" s="16"/>
      <c r="F48" s="6"/>
      <c r="G48" s="1074" t="s">
        <v>706</v>
      </c>
      <c r="H48" s="1075"/>
      <c r="I48" s="448"/>
      <c r="J48" s="449"/>
      <c r="K48" s="451"/>
      <c r="L48" s="503"/>
      <c r="M48" s="1020"/>
      <c r="N48" s="336"/>
      <c r="P48" s="555"/>
      <c r="Q48" s="673"/>
      <c r="R48" s="686"/>
      <c r="S48" s="266"/>
      <c r="T48" s="293"/>
      <c r="U48" s="21"/>
      <c r="V48" s="21"/>
      <c r="W48" s="21"/>
      <c r="X48" s="21"/>
      <c r="Y48" s="21"/>
      <c r="AD48" s="77"/>
      <c r="AE48" s="77"/>
      <c r="AF48" s="21"/>
      <c r="AG48" s="21"/>
      <c r="AH48" s="21"/>
      <c r="AI48" s="21"/>
      <c r="AM48" s="77"/>
      <c r="AN48" s="77"/>
      <c r="AO48" s="77"/>
      <c r="AP48" s="77"/>
      <c r="AQ48" s="77"/>
      <c r="AU48" s="77"/>
      <c r="AV48" s="77"/>
      <c r="AW48" s="77"/>
      <c r="AX48" s="77"/>
      <c r="AY48" s="77"/>
      <c r="AZ48" s="78"/>
    </row>
    <row r="49" spans="2:52" ht="15.75" customHeight="1" x14ac:dyDescent="0.2">
      <c r="B49" s="100"/>
      <c r="C49" s="18"/>
      <c r="D49" s="16"/>
      <c r="E49" s="16"/>
      <c r="F49" s="20" t="s">
        <v>117</v>
      </c>
      <c r="G49" s="20" t="s">
        <v>118</v>
      </c>
      <c r="H49" s="339"/>
      <c r="I49" s="448" t="s">
        <v>83</v>
      </c>
      <c r="J49" s="449">
        <v>0</v>
      </c>
      <c r="K49" s="451">
        <f>N$3</f>
        <v>0</v>
      </c>
      <c r="L49" s="503">
        <f>J49*K49</f>
        <v>0</v>
      </c>
      <c r="M49" s="1020">
        <v>1</v>
      </c>
      <c r="N49" s="336">
        <f t="shared" si="2"/>
        <v>0</v>
      </c>
      <c r="P49" s="555">
        <f>SUM(L49)</f>
        <v>0</v>
      </c>
      <c r="Q49" s="673">
        <v>0</v>
      </c>
      <c r="R49" s="686">
        <f>SUM(N49*Q49)</f>
        <v>0</v>
      </c>
      <c r="S49" s="266">
        <f>SUM(N49-R49)</f>
        <v>0</v>
      </c>
      <c r="T49" s="293"/>
      <c r="U49" s="21"/>
      <c r="V49" s="21"/>
      <c r="W49" s="21"/>
      <c r="X49" s="21"/>
      <c r="Y49" s="21"/>
      <c r="AD49" s="77"/>
      <c r="AE49" s="77"/>
      <c r="AF49" s="21"/>
      <c r="AG49" s="21"/>
      <c r="AH49" s="21"/>
      <c r="AI49" s="21"/>
      <c r="AM49" s="77"/>
      <c r="AN49" s="77"/>
      <c r="AO49" s="77"/>
      <c r="AP49" s="77"/>
      <c r="AQ49" s="77"/>
      <c r="AU49" s="77"/>
      <c r="AV49" s="77"/>
      <c r="AW49" s="77"/>
      <c r="AX49" s="77"/>
      <c r="AY49" s="77"/>
      <c r="AZ49" s="78"/>
    </row>
    <row r="50" spans="2:52" ht="16.5" x14ac:dyDescent="0.2">
      <c r="B50" s="100"/>
      <c r="C50" s="18"/>
      <c r="D50" s="16"/>
      <c r="E50" s="16"/>
      <c r="F50" s="6"/>
      <c r="G50" s="1074" t="s">
        <v>859</v>
      </c>
      <c r="H50" s="1075"/>
      <c r="I50" s="448"/>
      <c r="J50" s="449"/>
      <c r="K50" s="451"/>
      <c r="L50" s="503"/>
      <c r="M50" s="1020"/>
      <c r="N50" s="336"/>
      <c r="P50" s="555"/>
      <c r="Q50" s="673"/>
      <c r="R50" s="686"/>
      <c r="S50" s="266"/>
      <c r="T50" s="293"/>
      <c r="U50" s="21"/>
      <c r="V50" s="21"/>
      <c r="W50" s="21"/>
      <c r="X50" s="21"/>
      <c r="Y50" s="21"/>
      <c r="AD50" s="77"/>
      <c r="AE50" s="77"/>
      <c r="AF50" s="21"/>
      <c r="AG50" s="21"/>
      <c r="AH50" s="21"/>
      <c r="AI50" s="21"/>
      <c r="AM50" s="77"/>
      <c r="AN50" s="77"/>
      <c r="AO50" s="77"/>
      <c r="AP50" s="77"/>
      <c r="AQ50" s="77"/>
      <c r="AU50" s="77"/>
      <c r="AV50" s="77"/>
      <c r="AW50" s="77"/>
      <c r="AX50" s="77"/>
      <c r="AY50" s="77"/>
      <c r="AZ50" s="78"/>
    </row>
    <row r="51" spans="2:52" ht="15.75" customHeight="1" x14ac:dyDescent="0.2">
      <c r="B51" s="100"/>
      <c r="C51" s="18"/>
      <c r="D51" s="16"/>
      <c r="E51" s="16"/>
      <c r="F51" s="20" t="s">
        <v>117</v>
      </c>
      <c r="G51" s="20" t="s">
        <v>119</v>
      </c>
      <c r="H51" s="339"/>
      <c r="I51" s="448" t="s">
        <v>83</v>
      </c>
      <c r="J51" s="449">
        <v>0</v>
      </c>
      <c r="K51" s="451">
        <f>N$3</f>
        <v>0</v>
      </c>
      <c r="L51" s="503">
        <f>J51*K51</f>
        <v>0</v>
      </c>
      <c r="M51" s="1020">
        <v>1</v>
      </c>
      <c r="N51" s="336">
        <f t="shared" si="2"/>
        <v>0</v>
      </c>
      <c r="P51" s="555">
        <f>SUM(L51)</f>
        <v>0</v>
      </c>
      <c r="Q51" s="673">
        <v>0</v>
      </c>
      <c r="R51" s="686">
        <f>SUM(N51*Q51)</f>
        <v>0</v>
      </c>
      <c r="S51" s="266">
        <f>SUM(N51-R51)</f>
        <v>0</v>
      </c>
      <c r="T51" s="293"/>
      <c r="U51" s="21"/>
      <c r="V51" s="21"/>
      <c r="W51" s="21"/>
      <c r="X51" s="21"/>
      <c r="Y51" s="21"/>
      <c r="AD51" s="77"/>
      <c r="AE51" s="77"/>
      <c r="AF51" s="21"/>
      <c r="AG51" s="21"/>
      <c r="AH51" s="21"/>
      <c r="AI51" s="21"/>
      <c r="AM51" s="77"/>
      <c r="AN51" s="77"/>
      <c r="AO51" s="77"/>
      <c r="AP51" s="77"/>
      <c r="AQ51" s="77"/>
      <c r="AU51" s="77"/>
      <c r="AV51" s="77"/>
      <c r="AW51" s="77"/>
      <c r="AX51" s="77"/>
      <c r="AY51" s="77"/>
      <c r="AZ51" s="78"/>
    </row>
    <row r="52" spans="2:52" ht="16.5" x14ac:dyDescent="0.2">
      <c r="B52" s="100"/>
      <c r="C52" s="18"/>
      <c r="D52" s="16"/>
      <c r="E52" s="16"/>
      <c r="F52" s="6"/>
      <c r="G52" s="1074" t="s">
        <v>859</v>
      </c>
      <c r="H52" s="1075"/>
      <c r="I52" s="448"/>
      <c r="J52" s="449"/>
      <c r="K52" s="451"/>
      <c r="L52" s="503"/>
      <c r="M52" s="1020"/>
      <c r="N52" s="336"/>
      <c r="P52" s="555"/>
      <c r="Q52" s="673"/>
      <c r="R52" s="687"/>
      <c r="S52" s="248"/>
      <c r="T52" s="292"/>
      <c r="U52" s="21"/>
      <c r="V52" s="21"/>
      <c r="W52" s="21"/>
      <c r="X52" s="21"/>
      <c r="Y52" s="21"/>
      <c r="AD52" s="77"/>
      <c r="AE52" s="77"/>
      <c r="AF52" s="21"/>
      <c r="AG52" s="21"/>
      <c r="AH52" s="21"/>
      <c r="AI52" s="21"/>
      <c r="AM52" s="77"/>
      <c r="AN52" s="77"/>
      <c r="AO52" s="77"/>
      <c r="AP52" s="77"/>
      <c r="AQ52" s="77"/>
      <c r="AU52" s="77"/>
      <c r="AV52" s="77"/>
      <c r="AW52" s="77"/>
      <c r="AX52" s="77"/>
      <c r="AY52" s="77"/>
      <c r="AZ52" s="78"/>
    </row>
    <row r="53" spans="2:52" ht="15.75" customHeight="1" x14ac:dyDescent="0.2">
      <c r="B53" s="100"/>
      <c r="C53" s="18"/>
      <c r="D53" s="16"/>
      <c r="E53" s="20" t="s">
        <v>120</v>
      </c>
      <c r="F53" s="20" t="s">
        <v>121</v>
      </c>
      <c r="G53" s="18"/>
      <c r="H53" s="343"/>
      <c r="I53" s="448"/>
      <c r="J53" s="449"/>
      <c r="K53" s="451"/>
      <c r="L53" s="503"/>
      <c r="M53" s="1020"/>
      <c r="N53" s="336"/>
      <c r="P53" s="555"/>
      <c r="Q53" s="673"/>
      <c r="R53" s="687"/>
      <c r="S53" s="248"/>
      <c r="T53" s="292"/>
    </row>
    <row r="54" spans="2:52" ht="15.75" customHeight="1" x14ac:dyDescent="0.2">
      <c r="B54" s="100"/>
      <c r="C54" s="18"/>
      <c r="D54" s="20"/>
      <c r="E54" s="20"/>
      <c r="F54" s="20" t="s">
        <v>112</v>
      </c>
      <c r="G54" s="20" t="s">
        <v>123</v>
      </c>
      <c r="H54" s="89"/>
      <c r="I54" s="448" t="s">
        <v>153</v>
      </c>
      <c r="J54" s="449">
        <v>0</v>
      </c>
      <c r="K54" s="451">
        <f>N$3</f>
        <v>0</v>
      </c>
      <c r="L54" s="503">
        <f>J54*K54</f>
        <v>0</v>
      </c>
      <c r="M54" s="1020">
        <v>1</v>
      </c>
      <c r="N54" s="336">
        <f t="shared" si="2"/>
        <v>0</v>
      </c>
      <c r="P54" s="555">
        <f>SUM(L54)</f>
        <v>0</v>
      </c>
      <c r="Q54" s="673">
        <v>0</v>
      </c>
      <c r="R54" s="686">
        <f>SUM(N54*Q54)</f>
        <v>0</v>
      </c>
      <c r="S54" s="266">
        <f>SUM(N54-R54)</f>
        <v>0</v>
      </c>
      <c r="T54" s="293"/>
    </row>
    <row r="55" spans="2:52" ht="91.9" customHeight="1" x14ac:dyDescent="0.2">
      <c r="B55" s="100"/>
      <c r="C55" s="18"/>
      <c r="D55" s="20"/>
      <c r="E55" s="20"/>
      <c r="F55" s="17"/>
      <c r="G55" s="1074" t="s">
        <v>704</v>
      </c>
      <c r="H55" s="1075"/>
      <c r="I55" s="448"/>
      <c r="J55" s="449"/>
      <c r="K55" s="451"/>
      <c r="L55" s="503"/>
      <c r="M55" s="1020"/>
      <c r="N55" s="336"/>
      <c r="P55" s="555"/>
      <c r="Q55" s="673"/>
      <c r="R55" s="686"/>
      <c r="S55" s="266"/>
      <c r="T55" s="293"/>
    </row>
    <row r="56" spans="2:52" ht="15.75" customHeight="1" x14ac:dyDescent="0.2">
      <c r="B56" s="100"/>
      <c r="C56" s="18"/>
      <c r="D56" s="16"/>
      <c r="E56" s="16"/>
      <c r="F56" s="20" t="s">
        <v>109</v>
      </c>
      <c r="G56" s="20" t="s">
        <v>124</v>
      </c>
      <c r="H56" s="339"/>
      <c r="I56" s="448" t="s">
        <v>61</v>
      </c>
      <c r="J56" s="449">
        <v>0</v>
      </c>
      <c r="K56" s="451">
        <f>N$3</f>
        <v>0</v>
      </c>
      <c r="L56" s="503">
        <f>J56*K56</f>
        <v>0</v>
      </c>
      <c r="M56" s="1020">
        <v>1</v>
      </c>
      <c r="N56" s="336">
        <f t="shared" si="2"/>
        <v>0</v>
      </c>
      <c r="P56" s="555">
        <f>SUM(L56)</f>
        <v>0</v>
      </c>
      <c r="Q56" s="673">
        <v>0</v>
      </c>
      <c r="R56" s="686">
        <f>SUM(N56*Q56)</f>
        <v>0</v>
      </c>
      <c r="S56" s="266">
        <f>SUM(N56-R56)</f>
        <v>0</v>
      </c>
      <c r="T56" s="293"/>
      <c r="U56" s="21"/>
      <c r="V56" s="21"/>
      <c r="W56" s="21"/>
      <c r="X56" s="21"/>
      <c r="Y56" s="21"/>
      <c r="AD56" s="77"/>
      <c r="AE56" s="77"/>
      <c r="AF56" s="21"/>
      <c r="AG56" s="21"/>
      <c r="AH56" s="21"/>
      <c r="AI56" s="21"/>
      <c r="AM56" s="77"/>
      <c r="AN56" s="77"/>
      <c r="AO56" s="77"/>
      <c r="AP56" s="77"/>
      <c r="AQ56" s="77"/>
      <c r="AU56" s="77"/>
      <c r="AV56" s="77"/>
      <c r="AW56" s="77"/>
      <c r="AX56" s="77"/>
      <c r="AY56" s="77"/>
      <c r="AZ56" s="78"/>
    </row>
    <row r="57" spans="2:52" ht="94.15" customHeight="1" x14ac:dyDescent="0.2">
      <c r="B57" s="100"/>
      <c r="C57" s="18"/>
      <c r="D57" s="16"/>
      <c r="E57" s="16"/>
      <c r="F57" s="6"/>
      <c r="G57" s="1074" t="s">
        <v>705</v>
      </c>
      <c r="H57" s="1075"/>
      <c r="I57" s="448"/>
      <c r="J57" s="449"/>
      <c r="K57" s="451"/>
      <c r="L57" s="503"/>
      <c r="M57" s="1020"/>
      <c r="N57" s="336"/>
      <c r="P57" s="555"/>
      <c r="Q57" s="673"/>
      <c r="R57" s="686"/>
      <c r="S57" s="266"/>
      <c r="T57" s="293"/>
      <c r="U57" s="21"/>
      <c r="V57" s="21"/>
      <c r="W57" s="21"/>
      <c r="X57" s="21"/>
      <c r="Y57" s="21"/>
      <c r="AD57" s="77"/>
      <c r="AE57" s="77"/>
      <c r="AF57" s="21"/>
      <c r="AG57" s="21"/>
      <c r="AH57" s="21"/>
      <c r="AI57" s="21"/>
      <c r="AM57" s="77"/>
      <c r="AN57" s="77"/>
      <c r="AO57" s="77"/>
      <c r="AP57" s="77"/>
      <c r="AQ57" s="77"/>
      <c r="AU57" s="77"/>
      <c r="AV57" s="77"/>
      <c r="AW57" s="77"/>
      <c r="AX57" s="77"/>
      <c r="AY57" s="77"/>
      <c r="AZ57" s="78"/>
    </row>
    <row r="58" spans="2:52" ht="15.75" customHeight="1" x14ac:dyDescent="0.2">
      <c r="B58" s="100"/>
      <c r="C58" s="18"/>
      <c r="D58" s="16"/>
      <c r="E58" s="16"/>
      <c r="F58" s="20" t="s">
        <v>109</v>
      </c>
      <c r="G58" s="20" t="s">
        <v>125</v>
      </c>
      <c r="H58" s="339"/>
      <c r="I58" s="448" t="s">
        <v>61</v>
      </c>
      <c r="J58" s="449">
        <v>0</v>
      </c>
      <c r="K58" s="451">
        <f>N$3</f>
        <v>0</v>
      </c>
      <c r="L58" s="503">
        <f>J58*K58</f>
        <v>0</v>
      </c>
      <c r="M58" s="1020">
        <v>1</v>
      </c>
      <c r="N58" s="336">
        <f t="shared" si="2"/>
        <v>0</v>
      </c>
      <c r="P58" s="555">
        <f>SUM(L58)</f>
        <v>0</v>
      </c>
      <c r="Q58" s="673">
        <v>0</v>
      </c>
      <c r="R58" s="686">
        <f>SUM(N58*Q58)</f>
        <v>0</v>
      </c>
      <c r="S58" s="266">
        <f>SUM(N58-R58)</f>
        <v>0</v>
      </c>
      <c r="T58" s="293"/>
      <c r="U58" s="21"/>
      <c r="V58" s="21"/>
      <c r="W58" s="21"/>
      <c r="X58" s="21"/>
      <c r="Y58" s="21"/>
      <c r="AD58" s="77"/>
      <c r="AE58" s="77"/>
      <c r="AF58" s="21"/>
      <c r="AG58" s="21"/>
      <c r="AH58" s="21"/>
      <c r="AI58" s="21"/>
      <c r="AM58" s="77"/>
      <c r="AN58" s="77"/>
      <c r="AO58" s="77"/>
      <c r="AP58" s="77"/>
      <c r="AQ58" s="77"/>
      <c r="AU58" s="77"/>
      <c r="AV58" s="77"/>
      <c r="AW58" s="77"/>
      <c r="AX58" s="77"/>
      <c r="AY58" s="77"/>
      <c r="AZ58" s="78"/>
    </row>
    <row r="59" spans="2:52" ht="102" customHeight="1" x14ac:dyDescent="0.2">
      <c r="B59" s="100"/>
      <c r="C59" s="18"/>
      <c r="D59" s="16"/>
      <c r="E59" s="16"/>
      <c r="F59" s="6"/>
      <c r="G59" s="1074" t="s">
        <v>713</v>
      </c>
      <c r="H59" s="1075"/>
      <c r="I59" s="448"/>
      <c r="J59" s="449"/>
      <c r="K59" s="451"/>
      <c r="L59" s="503"/>
      <c r="M59" s="1020"/>
      <c r="N59" s="336"/>
      <c r="P59" s="555"/>
      <c r="Q59" s="673"/>
      <c r="R59" s="687"/>
      <c r="S59" s="248"/>
      <c r="T59" s="292"/>
      <c r="U59" s="21"/>
      <c r="V59" s="21"/>
      <c r="W59" s="21"/>
      <c r="X59" s="21"/>
      <c r="Y59" s="21"/>
      <c r="AD59" s="77"/>
      <c r="AE59" s="77"/>
      <c r="AF59" s="21"/>
      <c r="AG59" s="21"/>
      <c r="AH59" s="21"/>
      <c r="AI59" s="21"/>
      <c r="AM59" s="77"/>
      <c r="AN59" s="77"/>
      <c r="AO59" s="77"/>
      <c r="AP59" s="77"/>
      <c r="AQ59" s="77"/>
      <c r="AU59" s="77"/>
      <c r="AV59" s="77"/>
      <c r="AW59" s="77"/>
      <c r="AX59" s="77"/>
      <c r="AY59" s="77"/>
      <c r="AZ59" s="78"/>
    </row>
    <row r="60" spans="2:52" ht="15.75" customHeight="1" x14ac:dyDescent="0.2">
      <c r="B60" s="100"/>
      <c r="C60" s="18"/>
      <c r="D60" s="16"/>
      <c r="E60" s="20" t="s">
        <v>129</v>
      </c>
      <c r="F60" s="20" t="s">
        <v>130</v>
      </c>
      <c r="G60" s="18"/>
      <c r="H60" s="343"/>
      <c r="I60" s="448"/>
      <c r="J60" s="449"/>
      <c r="K60" s="451"/>
      <c r="L60" s="503"/>
      <c r="M60" s="1020"/>
      <c r="N60" s="336"/>
      <c r="P60" s="554"/>
      <c r="Q60" s="672"/>
      <c r="R60" s="691"/>
      <c r="S60" s="319"/>
      <c r="T60" s="292"/>
    </row>
    <row r="61" spans="2:52" ht="15.75" customHeight="1" x14ac:dyDescent="0.2">
      <c r="B61" s="100"/>
      <c r="C61" s="18"/>
      <c r="D61" s="16"/>
      <c r="E61" s="16"/>
      <c r="F61" s="20" t="s">
        <v>131</v>
      </c>
      <c r="G61" s="20" t="s">
        <v>506</v>
      </c>
      <c r="I61" s="448" t="s">
        <v>153</v>
      </c>
      <c r="J61" s="449">
        <v>0</v>
      </c>
      <c r="K61" s="451">
        <f>N$3</f>
        <v>0</v>
      </c>
      <c r="L61" s="503">
        <f>J61*K61</f>
        <v>0</v>
      </c>
      <c r="M61" s="1020">
        <v>1</v>
      </c>
      <c r="N61" s="336">
        <f t="shared" si="2"/>
        <v>0</v>
      </c>
      <c r="P61" s="555">
        <f>SUM(L61)</f>
        <v>0</v>
      </c>
      <c r="Q61" s="673">
        <v>0</v>
      </c>
      <c r="R61" s="686">
        <f>SUM(N61*Q61)</f>
        <v>0</v>
      </c>
      <c r="S61" s="266">
        <f>SUM(N61-R61)</f>
        <v>0</v>
      </c>
      <c r="T61" s="293"/>
    </row>
    <row r="62" spans="2:52" ht="82.9" customHeight="1" x14ac:dyDescent="0.2">
      <c r="B62" s="100"/>
      <c r="C62" s="18"/>
      <c r="D62" s="16"/>
      <c r="E62" s="16"/>
      <c r="F62" s="20"/>
      <c r="G62" s="1074" t="s">
        <v>707</v>
      </c>
      <c r="H62" s="1075"/>
      <c r="I62" s="467"/>
      <c r="J62" s="461"/>
      <c r="K62" s="468"/>
      <c r="L62" s="510"/>
      <c r="M62" s="720"/>
      <c r="N62" s="336"/>
      <c r="P62" s="555"/>
      <c r="Q62" s="673"/>
      <c r="R62" s="686"/>
      <c r="S62" s="266"/>
      <c r="T62" s="292"/>
    </row>
    <row r="63" spans="2:52" ht="15.75" customHeight="1" x14ac:dyDescent="0.2">
      <c r="B63" s="100"/>
      <c r="C63" s="18"/>
      <c r="D63" s="114" t="s">
        <v>138</v>
      </c>
      <c r="E63" s="114"/>
      <c r="F63" s="111"/>
      <c r="G63" s="111"/>
      <c r="H63" s="344"/>
      <c r="I63" s="445"/>
      <c r="J63" s="446"/>
      <c r="K63" s="452"/>
      <c r="L63" s="504"/>
      <c r="M63" s="1019"/>
      <c r="N63" s="288">
        <f>SUM(N64:N68)</f>
        <v>0</v>
      </c>
      <c r="P63" s="557"/>
      <c r="Q63" s="675"/>
      <c r="R63" s="690">
        <f>SUM(R64:R68)</f>
        <v>0</v>
      </c>
      <c r="S63" s="702">
        <f>SUM(S64:S68)</f>
        <v>0</v>
      </c>
      <c r="T63" s="727"/>
    </row>
    <row r="64" spans="2:52" ht="15.75" customHeight="1" x14ac:dyDescent="0.2">
      <c r="B64" s="100"/>
      <c r="C64" s="18"/>
      <c r="D64" s="16"/>
      <c r="E64" s="20" t="s">
        <v>139</v>
      </c>
      <c r="F64" s="20" t="s">
        <v>140</v>
      </c>
      <c r="G64" s="17"/>
      <c r="H64" s="89"/>
      <c r="I64" s="448"/>
      <c r="J64" s="449"/>
      <c r="K64" s="451"/>
      <c r="L64" s="503"/>
      <c r="M64" s="1020"/>
      <c r="N64" s="336"/>
      <c r="P64" s="555"/>
      <c r="Q64" s="673"/>
      <c r="R64" s="686"/>
      <c r="S64" s="266"/>
      <c r="T64" s="292"/>
    </row>
    <row r="65" spans="2:20" ht="15.75" customHeight="1" x14ac:dyDescent="0.2">
      <c r="B65" s="100"/>
      <c r="C65" s="18"/>
      <c r="D65" s="16"/>
      <c r="E65" s="232"/>
      <c r="F65" s="20" t="s">
        <v>141</v>
      </c>
      <c r="G65" s="20" t="s">
        <v>142</v>
      </c>
      <c r="H65" s="89"/>
      <c r="I65" s="448" t="s">
        <v>87</v>
      </c>
      <c r="J65" s="449">
        <v>0</v>
      </c>
      <c r="K65" s="451">
        <f>N$3</f>
        <v>0</v>
      </c>
      <c r="L65" s="503">
        <f>J65*K65</f>
        <v>0</v>
      </c>
      <c r="M65" s="1020">
        <v>1</v>
      </c>
      <c r="N65" s="336">
        <f>L65*M65</f>
        <v>0</v>
      </c>
      <c r="P65" s="555">
        <f>SUM(L65)</f>
        <v>0</v>
      </c>
      <c r="Q65" s="673">
        <v>0</v>
      </c>
      <c r="R65" s="686">
        <f>SUM(N65*Q65)</f>
        <v>0</v>
      </c>
      <c r="S65" s="266">
        <f>SUM(N65-R65)</f>
        <v>0</v>
      </c>
      <c r="T65" s="293"/>
    </row>
    <row r="66" spans="2:20" ht="16.5" x14ac:dyDescent="0.2">
      <c r="B66" s="100"/>
      <c r="C66" s="18"/>
      <c r="D66" s="16"/>
      <c r="E66" s="232"/>
      <c r="F66" s="89"/>
      <c r="G66" s="1074" t="s">
        <v>859</v>
      </c>
      <c r="H66" s="1075"/>
      <c r="I66" s="448"/>
      <c r="J66" s="449"/>
      <c r="K66" s="451"/>
      <c r="L66" s="503"/>
      <c r="M66" s="1020"/>
      <c r="N66" s="336"/>
      <c r="P66" s="555"/>
      <c r="Q66" s="673"/>
      <c r="R66" s="686"/>
      <c r="S66" s="266"/>
      <c r="T66" s="292"/>
    </row>
    <row r="67" spans="2:20" ht="15.75" customHeight="1" x14ac:dyDescent="0.2">
      <c r="B67" s="100"/>
      <c r="C67" s="18"/>
      <c r="D67" s="16"/>
      <c r="E67" s="232"/>
      <c r="F67" s="20" t="s">
        <v>141</v>
      </c>
      <c r="G67" s="20" t="s">
        <v>143</v>
      </c>
      <c r="H67" s="89"/>
      <c r="I67" s="448" t="s">
        <v>87</v>
      </c>
      <c r="J67" s="449">
        <v>0</v>
      </c>
      <c r="K67" s="451">
        <f>N$3</f>
        <v>0</v>
      </c>
      <c r="L67" s="503">
        <f>J67*K67</f>
        <v>0</v>
      </c>
      <c r="M67" s="1020">
        <v>1</v>
      </c>
      <c r="N67" s="336">
        <f>L67*M67</f>
        <v>0</v>
      </c>
      <c r="P67" s="555">
        <f>SUM(L67)</f>
        <v>0</v>
      </c>
      <c r="Q67" s="673">
        <v>0</v>
      </c>
      <c r="R67" s="686">
        <f>SUM(N67*Q67)</f>
        <v>0</v>
      </c>
      <c r="S67" s="266">
        <f>SUM(N67-R67)</f>
        <v>0</v>
      </c>
      <c r="T67" s="293"/>
    </row>
    <row r="68" spans="2:20" ht="16.5" x14ac:dyDescent="0.2">
      <c r="B68" s="100"/>
      <c r="C68" s="18"/>
      <c r="D68" s="16"/>
      <c r="E68" s="232"/>
      <c r="F68" s="89"/>
      <c r="G68" s="1074" t="s">
        <v>859</v>
      </c>
      <c r="H68" s="1075"/>
      <c r="I68" s="448"/>
      <c r="J68" s="449"/>
      <c r="K68" s="451"/>
      <c r="L68" s="503"/>
      <c r="M68" s="1020"/>
      <c r="N68" s="336"/>
      <c r="P68" s="555"/>
      <c r="Q68" s="673"/>
      <c r="R68" s="686"/>
      <c r="S68" s="266"/>
      <c r="T68" s="293"/>
    </row>
    <row r="69" spans="2:20" ht="15.75" customHeight="1" x14ac:dyDescent="0.2">
      <c r="B69" s="100"/>
      <c r="C69" s="62" t="s">
        <v>148</v>
      </c>
      <c r="D69" s="87"/>
      <c r="E69" s="87"/>
      <c r="F69" s="59"/>
      <c r="G69" s="59"/>
      <c r="H69" s="342"/>
      <c r="I69" s="442"/>
      <c r="J69" s="443"/>
      <c r="K69" s="456"/>
      <c r="L69" s="506"/>
      <c r="M69" s="1018"/>
      <c r="N69" s="287">
        <f>N84+N80+N70</f>
        <v>0</v>
      </c>
      <c r="P69" s="552"/>
      <c r="Q69" s="670"/>
      <c r="R69" s="689">
        <f>R84+R80+R70</f>
        <v>0</v>
      </c>
      <c r="S69" s="318">
        <f>S84+S80+S70</f>
        <v>0</v>
      </c>
      <c r="T69" s="666"/>
    </row>
    <row r="70" spans="2:20" ht="15.75" customHeight="1" x14ac:dyDescent="0.2">
      <c r="B70" s="100"/>
      <c r="C70" s="18"/>
      <c r="D70" s="114" t="s">
        <v>149</v>
      </c>
      <c r="E70" s="114"/>
      <c r="F70" s="111"/>
      <c r="G70" s="111"/>
      <c r="H70" s="344"/>
      <c r="I70" s="457"/>
      <c r="J70" s="458"/>
      <c r="K70" s="459"/>
      <c r="L70" s="507"/>
      <c r="M70" s="1022"/>
      <c r="N70" s="286">
        <f>SUM(N71:N79)</f>
        <v>0</v>
      </c>
      <c r="P70" s="557"/>
      <c r="Q70" s="675"/>
      <c r="R70" s="685">
        <f>SUM(R71:R79)</f>
        <v>0</v>
      </c>
      <c r="S70" s="316">
        <f>SUM(S71:S79)</f>
        <v>0</v>
      </c>
      <c r="T70" s="668"/>
    </row>
    <row r="71" spans="2:20" ht="15.75" customHeight="1" x14ac:dyDescent="0.2">
      <c r="B71" s="135"/>
      <c r="C71" s="18"/>
      <c r="D71" s="18"/>
      <c r="E71" s="20" t="s">
        <v>156</v>
      </c>
      <c r="F71" s="20" t="s">
        <v>157</v>
      </c>
      <c r="G71" s="18"/>
      <c r="H71" s="74"/>
      <c r="I71" s="448"/>
      <c r="J71" s="461"/>
      <c r="K71" s="468"/>
      <c r="L71" s="510"/>
      <c r="M71" s="720"/>
      <c r="N71" s="336"/>
      <c r="P71" s="555"/>
      <c r="Q71" s="673"/>
      <c r="R71" s="686"/>
      <c r="S71" s="266"/>
      <c r="T71" s="295"/>
    </row>
    <row r="72" spans="2:20" ht="15.75" customHeight="1" x14ac:dyDescent="0.2">
      <c r="B72" s="135"/>
      <c r="C72" s="18"/>
      <c r="D72" s="18"/>
      <c r="E72" s="18"/>
      <c r="F72" s="20" t="s">
        <v>158</v>
      </c>
      <c r="G72" s="20" t="s">
        <v>159</v>
      </c>
      <c r="H72" s="74"/>
      <c r="I72" s="448" t="s">
        <v>153</v>
      </c>
      <c r="J72" s="461">
        <v>0</v>
      </c>
      <c r="K72" s="468">
        <f>N$3</f>
        <v>0</v>
      </c>
      <c r="L72" s="510">
        <f>J72*K72</f>
        <v>0</v>
      </c>
      <c r="M72" s="1020">
        <v>1</v>
      </c>
      <c r="N72" s="336">
        <f t="shared" ref="N72:N78" si="3">L72*M72</f>
        <v>0</v>
      </c>
      <c r="P72" s="555">
        <f>SUM(L72)</f>
        <v>0</v>
      </c>
      <c r="Q72" s="673">
        <v>0</v>
      </c>
      <c r="R72" s="686">
        <f>SUM(N72*Q72)</f>
        <v>0</v>
      </c>
      <c r="S72" s="266">
        <f>SUM(N72-R72)</f>
        <v>0</v>
      </c>
      <c r="T72" s="293"/>
    </row>
    <row r="73" spans="2:20" ht="72.599999999999994" customHeight="1" x14ac:dyDescent="0.2">
      <c r="B73" s="135"/>
      <c r="C73" s="18"/>
      <c r="D73" s="18"/>
      <c r="E73" s="18"/>
      <c r="F73" s="20"/>
      <c r="G73" s="1074" t="s">
        <v>702</v>
      </c>
      <c r="H73" s="1075"/>
      <c r="I73" s="467"/>
      <c r="J73" s="461"/>
      <c r="K73" s="468"/>
      <c r="L73" s="510"/>
      <c r="M73" s="1020"/>
      <c r="N73" s="336"/>
      <c r="P73" s="555"/>
      <c r="Q73" s="673"/>
      <c r="R73" s="686"/>
      <c r="S73" s="266"/>
      <c r="T73" s="292"/>
    </row>
    <row r="74" spans="2:20" ht="15.75" customHeight="1" x14ac:dyDescent="0.2">
      <c r="B74" s="135"/>
      <c r="C74" s="18"/>
      <c r="D74" s="18"/>
      <c r="E74" s="18"/>
      <c r="F74" s="20" t="s">
        <v>160</v>
      </c>
      <c r="G74" s="20" t="s">
        <v>161</v>
      </c>
      <c r="H74" s="74"/>
      <c r="I74" s="448" t="s">
        <v>153</v>
      </c>
      <c r="J74" s="461">
        <v>0</v>
      </c>
      <c r="K74" s="468">
        <f>N$3</f>
        <v>0</v>
      </c>
      <c r="L74" s="510">
        <f>J74*K74</f>
        <v>0</v>
      </c>
      <c r="M74" s="1020">
        <v>1</v>
      </c>
      <c r="N74" s="336">
        <f t="shared" si="3"/>
        <v>0</v>
      </c>
      <c r="P74" s="555">
        <f>SUM(L74)</f>
        <v>0</v>
      </c>
      <c r="Q74" s="673">
        <v>0</v>
      </c>
      <c r="R74" s="686">
        <f>SUM(N74*Q74)</f>
        <v>0</v>
      </c>
      <c r="S74" s="266">
        <f>SUM(N74-R74)</f>
        <v>0</v>
      </c>
      <c r="T74" s="293"/>
    </row>
    <row r="75" spans="2:20" ht="66" customHeight="1" x14ac:dyDescent="0.2">
      <c r="B75" s="135"/>
      <c r="C75" s="18"/>
      <c r="D75" s="18"/>
      <c r="E75" s="18"/>
      <c r="F75" s="20"/>
      <c r="G75" s="1074" t="s">
        <v>700</v>
      </c>
      <c r="H75" s="1075"/>
      <c r="I75" s="467"/>
      <c r="J75" s="461"/>
      <c r="K75" s="468"/>
      <c r="L75" s="510"/>
      <c r="M75" s="1020"/>
      <c r="N75" s="336"/>
      <c r="P75" s="555"/>
      <c r="Q75" s="673"/>
      <c r="R75" s="686"/>
      <c r="S75" s="266"/>
      <c r="T75" s="292"/>
    </row>
    <row r="76" spans="2:20" ht="15.75" customHeight="1" x14ac:dyDescent="0.2">
      <c r="B76" s="135"/>
      <c r="C76" s="18"/>
      <c r="D76" s="18"/>
      <c r="E76" s="18"/>
      <c r="F76" s="20" t="s">
        <v>162</v>
      </c>
      <c r="G76" s="20" t="s">
        <v>163</v>
      </c>
      <c r="H76" s="74"/>
      <c r="I76" s="448" t="s">
        <v>153</v>
      </c>
      <c r="J76" s="449">
        <v>0</v>
      </c>
      <c r="K76" s="468">
        <f>N$3</f>
        <v>0</v>
      </c>
      <c r="L76" s="510">
        <f>J76*K76</f>
        <v>0</v>
      </c>
      <c r="M76" s="1020">
        <v>1</v>
      </c>
      <c r="N76" s="336">
        <f t="shared" si="3"/>
        <v>0</v>
      </c>
      <c r="P76" s="555">
        <f>SUM(L76)</f>
        <v>0</v>
      </c>
      <c r="Q76" s="673">
        <v>0</v>
      </c>
      <c r="R76" s="686">
        <f>SUM(N76*Q76)</f>
        <v>0</v>
      </c>
      <c r="S76" s="266">
        <f>SUM(N76-R76)</f>
        <v>0</v>
      </c>
      <c r="T76" s="293"/>
    </row>
    <row r="77" spans="2:20" ht="63.6" customHeight="1" x14ac:dyDescent="0.2">
      <c r="B77" s="135"/>
      <c r="C77" s="18"/>
      <c r="D77" s="18"/>
      <c r="E77" s="18"/>
      <c r="F77" s="20"/>
      <c r="G77" s="1074" t="s">
        <v>701</v>
      </c>
      <c r="H77" s="1075"/>
      <c r="I77" s="467"/>
      <c r="J77" s="461"/>
      <c r="K77" s="468"/>
      <c r="L77" s="510"/>
      <c r="M77" s="1020"/>
      <c r="N77" s="336"/>
      <c r="P77" s="555"/>
      <c r="Q77" s="673"/>
      <c r="R77" s="687"/>
      <c r="S77" s="248"/>
      <c r="T77" s="292"/>
    </row>
    <row r="78" spans="2:20" ht="15.75" customHeight="1" x14ac:dyDescent="0.2">
      <c r="B78" s="135"/>
      <c r="C78" s="18"/>
      <c r="D78" s="18"/>
      <c r="E78" s="18"/>
      <c r="F78" s="20" t="s">
        <v>164</v>
      </c>
      <c r="G78" s="20" t="s">
        <v>165</v>
      </c>
      <c r="H78" s="74"/>
      <c r="I78" s="448" t="s">
        <v>153</v>
      </c>
      <c r="J78" s="461">
        <v>0</v>
      </c>
      <c r="K78" s="468">
        <f>N$3</f>
        <v>0</v>
      </c>
      <c r="L78" s="510">
        <f>J78*K78</f>
        <v>0</v>
      </c>
      <c r="M78" s="1020">
        <v>1</v>
      </c>
      <c r="N78" s="336">
        <f t="shared" si="3"/>
        <v>0</v>
      </c>
      <c r="P78" s="555">
        <f>SUM(L78)</f>
        <v>0</v>
      </c>
      <c r="Q78" s="673">
        <v>0</v>
      </c>
      <c r="R78" s="686">
        <f>SUM(N78*Q78)</f>
        <v>0</v>
      </c>
      <c r="S78" s="266">
        <f>SUM(N78-R78)</f>
        <v>0</v>
      </c>
      <c r="T78" s="293"/>
    </row>
    <row r="79" spans="2:20" ht="73.900000000000006" customHeight="1" x14ac:dyDescent="0.2">
      <c r="B79" s="135"/>
      <c r="C79" s="18"/>
      <c r="D79" s="18"/>
      <c r="E79" s="18"/>
      <c r="F79" s="20"/>
      <c r="G79" s="1074" t="s">
        <v>648</v>
      </c>
      <c r="H79" s="1075"/>
      <c r="I79" s="467"/>
      <c r="J79" s="461"/>
      <c r="K79" s="468"/>
      <c r="L79" s="510"/>
      <c r="M79" s="1020"/>
      <c r="N79" s="336"/>
      <c r="P79" s="555"/>
      <c r="Q79" s="673"/>
      <c r="R79" s="686"/>
      <c r="S79" s="266"/>
      <c r="T79" s="293"/>
    </row>
    <row r="80" spans="2:20" ht="15.75" customHeight="1" x14ac:dyDescent="0.2">
      <c r="B80" s="100"/>
      <c r="C80" s="18"/>
      <c r="D80" s="114" t="s">
        <v>166</v>
      </c>
      <c r="E80" s="114"/>
      <c r="F80" s="111"/>
      <c r="G80" s="115"/>
      <c r="H80" s="340"/>
      <c r="I80" s="457"/>
      <c r="J80" s="458"/>
      <c r="K80" s="459"/>
      <c r="L80" s="507"/>
      <c r="M80" s="1022"/>
      <c r="N80" s="286">
        <f>SUM(N81:N83)</f>
        <v>0</v>
      </c>
      <c r="P80" s="557"/>
      <c r="Q80" s="675"/>
      <c r="R80" s="685">
        <f>SUM(R81:R83)</f>
        <v>0</v>
      </c>
      <c r="S80" s="316">
        <f>SUM(S81:S83)</f>
        <v>0</v>
      </c>
      <c r="T80" s="296"/>
    </row>
    <row r="81" spans="2:20" ht="15.75" customHeight="1" x14ac:dyDescent="0.2">
      <c r="B81" s="100"/>
      <c r="C81" s="18"/>
      <c r="D81" s="16"/>
      <c r="E81" s="20" t="s">
        <v>167</v>
      </c>
      <c r="F81" s="20" t="s">
        <v>168</v>
      </c>
      <c r="G81" s="17"/>
      <c r="H81" s="89"/>
      <c r="I81" s="448"/>
      <c r="J81" s="449"/>
      <c r="K81" s="451"/>
      <c r="L81" s="503"/>
      <c r="M81" s="1020"/>
      <c r="N81" s="336"/>
      <c r="P81" s="555"/>
      <c r="Q81" s="673"/>
      <c r="R81" s="686"/>
      <c r="S81" s="266"/>
      <c r="T81" s="293"/>
    </row>
    <row r="82" spans="2:20" ht="16.5" x14ac:dyDescent="0.2">
      <c r="B82" s="100"/>
      <c r="C82" s="18"/>
      <c r="D82" s="16"/>
      <c r="E82" s="16"/>
      <c r="F82" s="1074" t="s">
        <v>859</v>
      </c>
      <c r="G82" s="1086"/>
      <c r="H82" s="1086"/>
      <c r="I82" s="467"/>
      <c r="J82" s="449"/>
      <c r="K82" s="451"/>
      <c r="L82" s="503"/>
      <c r="M82" s="1020"/>
      <c r="N82" s="336"/>
      <c r="P82" s="555"/>
      <c r="Q82" s="673"/>
      <c r="R82" s="686"/>
      <c r="S82" s="266"/>
      <c r="T82" s="292"/>
    </row>
    <row r="83" spans="2:20" ht="15.75" customHeight="1" x14ac:dyDescent="0.2">
      <c r="B83" s="100"/>
      <c r="C83" s="18"/>
      <c r="D83" s="16"/>
      <c r="E83" s="16"/>
      <c r="F83" s="20" t="s">
        <v>169</v>
      </c>
      <c r="G83" s="20" t="s">
        <v>860</v>
      </c>
      <c r="H83" s="432"/>
      <c r="I83" s="448" t="s">
        <v>83</v>
      </c>
      <c r="J83" s="461">
        <v>0</v>
      </c>
      <c r="K83" s="468">
        <f>N$3</f>
        <v>0</v>
      </c>
      <c r="L83" s="510">
        <f>J83*K83</f>
        <v>0</v>
      </c>
      <c r="M83" s="1020">
        <v>1</v>
      </c>
      <c r="N83" s="336">
        <f>L83*M83</f>
        <v>0</v>
      </c>
      <c r="P83" s="555">
        <f>SUM(L83)</f>
        <v>0</v>
      </c>
      <c r="Q83" s="673">
        <v>0</v>
      </c>
      <c r="R83" s="686">
        <f>SUM(N83*Q83)</f>
        <v>0</v>
      </c>
      <c r="S83" s="266">
        <f>SUM(N83-R83)</f>
        <v>0</v>
      </c>
      <c r="T83" s="293"/>
    </row>
    <row r="84" spans="2:20" ht="15.75" customHeight="1" x14ac:dyDescent="0.2">
      <c r="B84" s="100"/>
      <c r="C84" s="18"/>
      <c r="D84" s="114" t="s">
        <v>170</v>
      </c>
      <c r="E84" s="114"/>
      <c r="F84" s="114"/>
      <c r="G84" s="114"/>
      <c r="H84" s="344"/>
      <c r="I84" s="445"/>
      <c r="J84" s="446"/>
      <c r="K84" s="452"/>
      <c r="L84" s="504"/>
      <c r="M84" s="1019"/>
      <c r="N84" s="286">
        <f>SUM(N85:N87)</f>
        <v>0</v>
      </c>
      <c r="P84" s="557"/>
      <c r="Q84" s="675"/>
      <c r="R84" s="685">
        <f>SUM(R85:R87)</f>
        <v>0</v>
      </c>
      <c r="S84" s="316">
        <f>SUM(S85:S87)</f>
        <v>0</v>
      </c>
      <c r="T84" s="296"/>
    </row>
    <row r="85" spans="2:20" ht="15.75" customHeight="1" x14ac:dyDescent="0.2">
      <c r="B85" s="100"/>
      <c r="C85" s="18"/>
      <c r="D85" s="16"/>
      <c r="E85" s="20" t="s">
        <v>171</v>
      </c>
      <c r="F85" s="20" t="s">
        <v>172</v>
      </c>
      <c r="G85" s="20"/>
      <c r="H85" s="89"/>
      <c r="I85" s="448"/>
      <c r="J85" s="449"/>
      <c r="K85" s="451"/>
      <c r="L85" s="503"/>
      <c r="M85" s="1020"/>
      <c r="N85" s="336"/>
      <c r="P85" s="555"/>
      <c r="Q85" s="673"/>
      <c r="R85" s="686"/>
      <c r="S85" s="266"/>
      <c r="T85" s="293"/>
    </row>
    <row r="86" spans="2:20" ht="16.5" x14ac:dyDescent="0.2">
      <c r="B86" s="100"/>
      <c r="C86" s="18"/>
      <c r="D86" s="16"/>
      <c r="E86" s="232"/>
      <c r="F86" s="1074" t="s">
        <v>859</v>
      </c>
      <c r="G86" s="1086"/>
      <c r="H86" s="1086"/>
      <c r="I86" s="448"/>
      <c r="J86" s="449"/>
      <c r="K86" s="451"/>
      <c r="L86" s="503"/>
      <c r="M86" s="1020"/>
      <c r="N86" s="336"/>
      <c r="P86" s="555"/>
      <c r="Q86" s="673"/>
      <c r="R86" s="686"/>
      <c r="S86" s="266"/>
      <c r="T86" s="295"/>
    </row>
    <row r="87" spans="2:20" ht="15.75" customHeight="1" x14ac:dyDescent="0.2">
      <c r="B87" s="100"/>
      <c r="C87" s="18"/>
      <c r="D87" s="16"/>
      <c r="E87" s="232"/>
      <c r="F87" s="20" t="s">
        <v>173</v>
      </c>
      <c r="G87" s="20" t="s">
        <v>858</v>
      </c>
      <c r="H87" s="109"/>
      <c r="I87" s="448" t="s">
        <v>83</v>
      </c>
      <c r="J87" s="449">
        <v>0</v>
      </c>
      <c r="K87" s="451">
        <f>N$3</f>
        <v>0</v>
      </c>
      <c r="L87" s="503">
        <f>J87*K87</f>
        <v>0</v>
      </c>
      <c r="M87" s="1020">
        <v>1</v>
      </c>
      <c r="N87" s="336">
        <f>L87*M87</f>
        <v>0</v>
      </c>
      <c r="P87" s="555">
        <f>SUM(L87)</f>
        <v>0</v>
      </c>
      <c r="Q87" s="673">
        <v>0</v>
      </c>
      <c r="R87" s="686">
        <f>SUM(N87*Q87)</f>
        <v>0</v>
      </c>
      <c r="S87" s="266">
        <f>SUM(N87-R87)</f>
        <v>0</v>
      </c>
      <c r="T87" s="293"/>
    </row>
    <row r="88" spans="2:20" ht="15.75" customHeight="1" x14ac:dyDescent="0.2">
      <c r="B88" s="135"/>
      <c r="C88" s="62" t="s">
        <v>175</v>
      </c>
      <c r="D88" s="73"/>
      <c r="E88" s="73"/>
      <c r="F88" s="62"/>
      <c r="G88" s="73"/>
      <c r="H88" s="345"/>
      <c r="I88" s="531"/>
      <c r="J88" s="470"/>
      <c r="K88" s="532"/>
      <c r="L88" s="543"/>
      <c r="M88" s="1023"/>
      <c r="N88" s="287">
        <f>N89</f>
        <v>0</v>
      </c>
      <c r="P88" s="560"/>
      <c r="Q88" s="674"/>
      <c r="R88" s="689">
        <f>R89</f>
        <v>0</v>
      </c>
      <c r="S88" s="318">
        <f>S89</f>
        <v>0</v>
      </c>
      <c r="T88" s="667"/>
    </row>
    <row r="89" spans="2:20" ht="15.75" customHeight="1" x14ac:dyDescent="0.2">
      <c r="B89" s="135"/>
      <c r="C89" s="18"/>
      <c r="D89" s="114" t="s">
        <v>176</v>
      </c>
      <c r="E89" s="114"/>
      <c r="F89" s="114"/>
      <c r="G89" s="148"/>
      <c r="H89" s="346"/>
      <c r="I89" s="533"/>
      <c r="J89" s="474"/>
      <c r="K89" s="534"/>
      <c r="L89" s="544"/>
      <c r="M89" s="1024"/>
      <c r="N89" s="286">
        <f>SUM(N90:N100)</f>
        <v>0</v>
      </c>
      <c r="P89" s="742"/>
      <c r="Q89" s="747"/>
      <c r="R89" s="685">
        <f>SUM(R90:R100)</f>
        <v>0</v>
      </c>
      <c r="S89" s="316">
        <f>SUM(S90:S100)</f>
        <v>0</v>
      </c>
      <c r="T89" s="745"/>
    </row>
    <row r="90" spans="2:20" ht="15.75" customHeight="1" x14ac:dyDescent="0.2">
      <c r="B90" s="135"/>
      <c r="C90" s="18"/>
      <c r="D90" s="18"/>
      <c r="E90" s="20" t="s">
        <v>177</v>
      </c>
      <c r="F90" s="20" t="s">
        <v>178</v>
      </c>
      <c r="G90" s="18"/>
      <c r="H90" s="74"/>
      <c r="I90" s="448" t="s">
        <v>153</v>
      </c>
      <c r="J90" s="461">
        <v>0</v>
      </c>
      <c r="K90" s="468">
        <f>N$3</f>
        <v>0</v>
      </c>
      <c r="L90" s="510">
        <f>J90*K90</f>
        <v>0</v>
      </c>
      <c r="M90" s="720">
        <v>1</v>
      </c>
      <c r="N90" s="336">
        <f>L90*M90</f>
        <v>0</v>
      </c>
      <c r="P90" s="555">
        <f>SUM(L90)</f>
        <v>0</v>
      </c>
      <c r="Q90" s="673">
        <v>0</v>
      </c>
      <c r="R90" s="686">
        <f>SUM(N90*Q90)</f>
        <v>0</v>
      </c>
      <c r="S90" s="266">
        <f>SUM(N90-R90)</f>
        <v>0</v>
      </c>
      <c r="T90" s="293"/>
    </row>
    <row r="91" spans="2:20" ht="61.15" customHeight="1" x14ac:dyDescent="0.2">
      <c r="B91" s="135"/>
      <c r="C91" s="18"/>
      <c r="D91" s="18"/>
      <c r="E91" s="18"/>
      <c r="F91" s="1085" t="s">
        <v>670</v>
      </c>
      <c r="G91" s="1086"/>
      <c r="H91" s="1086"/>
      <c r="I91" s="448"/>
      <c r="J91" s="461"/>
      <c r="K91" s="468"/>
      <c r="L91" s="510"/>
      <c r="M91" s="720"/>
      <c r="N91" s="336"/>
      <c r="P91" s="555"/>
      <c r="Q91" s="673"/>
      <c r="R91" s="686"/>
      <c r="S91" s="266"/>
      <c r="T91" s="292"/>
    </row>
    <row r="92" spans="2:20" ht="15.75" customHeight="1" x14ac:dyDescent="0.2">
      <c r="B92" s="135"/>
      <c r="C92" s="18"/>
      <c r="D92" s="18"/>
      <c r="E92" s="20" t="s">
        <v>179</v>
      </c>
      <c r="F92" s="20" t="s">
        <v>180</v>
      </c>
      <c r="G92" s="18"/>
      <c r="H92" s="74"/>
      <c r="I92" s="448"/>
      <c r="J92" s="461"/>
      <c r="K92" s="468"/>
      <c r="L92" s="510"/>
      <c r="M92" s="720"/>
      <c r="N92" s="336"/>
      <c r="P92" s="554"/>
      <c r="Q92" s="672"/>
      <c r="R92" s="691"/>
      <c r="S92" s="319"/>
      <c r="T92" s="292"/>
    </row>
    <row r="93" spans="2:20" ht="70.5" customHeight="1" x14ac:dyDescent="0.2">
      <c r="B93" s="135"/>
      <c r="C93" s="18"/>
      <c r="D93" s="18"/>
      <c r="E93" s="18"/>
      <c r="F93" s="1085" t="s">
        <v>671</v>
      </c>
      <c r="G93" s="1086"/>
      <c r="H93" s="1086"/>
      <c r="I93" s="448"/>
      <c r="J93" s="461"/>
      <c r="K93" s="468"/>
      <c r="L93" s="510"/>
      <c r="M93" s="720"/>
      <c r="N93" s="336"/>
      <c r="P93" s="555"/>
      <c r="Q93" s="673"/>
      <c r="R93" s="686"/>
      <c r="S93" s="266"/>
      <c r="T93" s="293"/>
    </row>
    <row r="94" spans="2:20" ht="15.75" customHeight="1" x14ac:dyDescent="0.2">
      <c r="B94" s="135"/>
      <c r="C94" s="18"/>
      <c r="D94" s="18"/>
      <c r="E94" s="18"/>
      <c r="F94" s="20" t="s">
        <v>181</v>
      </c>
      <c r="G94" s="20" t="s">
        <v>182</v>
      </c>
      <c r="H94" s="109"/>
      <c r="I94" s="448" t="s">
        <v>153</v>
      </c>
      <c r="J94" s="461">
        <v>0</v>
      </c>
      <c r="K94" s="468">
        <f>N$3</f>
        <v>0</v>
      </c>
      <c r="L94" s="510">
        <f>J94*K94</f>
        <v>0</v>
      </c>
      <c r="M94" s="720">
        <v>1</v>
      </c>
      <c r="N94" s="336">
        <f>L94*M94</f>
        <v>0</v>
      </c>
      <c r="P94" s="555">
        <f>SUM(L94)</f>
        <v>0</v>
      </c>
      <c r="Q94" s="673">
        <v>0</v>
      </c>
      <c r="R94" s="686">
        <f>SUM(N94*Q94)</f>
        <v>0</v>
      </c>
      <c r="S94" s="266">
        <f>SUM(N94-R94)</f>
        <v>0</v>
      </c>
      <c r="T94" s="293"/>
    </row>
    <row r="95" spans="2:20" ht="15.75" customHeight="1" x14ac:dyDescent="0.2">
      <c r="B95" s="135"/>
      <c r="C95" s="18"/>
      <c r="D95" s="18"/>
      <c r="E95" s="18"/>
      <c r="F95" s="20" t="s">
        <v>183</v>
      </c>
      <c r="G95" s="20" t="s">
        <v>184</v>
      </c>
      <c r="H95" s="109"/>
      <c r="I95" s="448" t="s">
        <v>153</v>
      </c>
      <c r="J95" s="449">
        <v>0</v>
      </c>
      <c r="K95" s="468">
        <f>N$3</f>
        <v>0</v>
      </c>
      <c r="L95" s="510">
        <f>J95*K95</f>
        <v>0</v>
      </c>
      <c r="M95" s="720">
        <v>1</v>
      </c>
      <c r="N95" s="336">
        <f>L95*M95</f>
        <v>0</v>
      </c>
      <c r="P95" s="555">
        <f>SUM(L95)</f>
        <v>0</v>
      </c>
      <c r="Q95" s="673">
        <v>0</v>
      </c>
      <c r="R95" s="686">
        <f>SUM(N95*Q95)</f>
        <v>0</v>
      </c>
      <c r="S95" s="266">
        <f>SUM(N95-R95)</f>
        <v>0</v>
      </c>
      <c r="T95" s="293"/>
    </row>
    <row r="96" spans="2:20" ht="15.75" customHeight="1" x14ac:dyDescent="0.2">
      <c r="B96" s="135"/>
      <c r="C96" s="18"/>
      <c r="D96" s="18"/>
      <c r="E96" s="20" t="s">
        <v>185</v>
      </c>
      <c r="F96" s="20" t="s">
        <v>186</v>
      </c>
      <c r="G96" s="18"/>
      <c r="H96" s="74"/>
      <c r="I96" s="448"/>
      <c r="J96" s="461"/>
      <c r="K96" s="468"/>
      <c r="L96" s="510"/>
      <c r="M96" s="720"/>
      <c r="N96" s="336"/>
      <c r="P96" s="555"/>
      <c r="Q96" s="673"/>
      <c r="R96" s="686"/>
      <c r="S96" s="266"/>
      <c r="T96" s="292"/>
    </row>
    <row r="97" spans="2:20" ht="51" customHeight="1" x14ac:dyDescent="0.2">
      <c r="B97" s="135"/>
      <c r="C97" s="18"/>
      <c r="D97" s="18"/>
      <c r="E97" s="18"/>
      <c r="F97" s="1085" t="s">
        <v>650</v>
      </c>
      <c r="G97" s="1086"/>
      <c r="H97" s="1086"/>
      <c r="I97" s="448"/>
      <c r="J97" s="461"/>
      <c r="K97" s="468"/>
      <c r="L97" s="510"/>
      <c r="M97" s="720"/>
      <c r="N97" s="336"/>
      <c r="P97" s="555"/>
      <c r="Q97" s="673"/>
      <c r="R97" s="686"/>
      <c r="S97" s="266"/>
      <c r="T97" s="293"/>
    </row>
    <row r="98" spans="2:20" ht="15.75" customHeight="1" x14ac:dyDescent="0.2">
      <c r="B98" s="135"/>
      <c r="C98" s="18"/>
      <c r="D98" s="18"/>
      <c r="E98" s="74"/>
      <c r="F98" s="20" t="s">
        <v>187</v>
      </c>
      <c r="G98" s="20" t="s">
        <v>188</v>
      </c>
      <c r="H98" s="347"/>
      <c r="I98" s="448" t="s">
        <v>189</v>
      </c>
      <c r="J98" s="461">
        <v>0</v>
      </c>
      <c r="K98" s="468">
        <f>N$3</f>
        <v>0</v>
      </c>
      <c r="L98" s="510">
        <f>J98*K98</f>
        <v>0</v>
      </c>
      <c r="M98" s="720">
        <v>1</v>
      </c>
      <c r="N98" s="336">
        <f>L98*M98</f>
        <v>0</v>
      </c>
      <c r="P98" s="555">
        <f>SUM(L98)</f>
        <v>0</v>
      </c>
      <c r="Q98" s="673">
        <v>0</v>
      </c>
      <c r="R98" s="686">
        <f>SUM(N98*Q98)</f>
        <v>0</v>
      </c>
      <c r="S98" s="266">
        <f>SUM(N98-R98)</f>
        <v>0</v>
      </c>
      <c r="T98" s="293"/>
    </row>
    <row r="99" spans="2:20" ht="15.75" customHeight="1" x14ac:dyDescent="0.2">
      <c r="B99" s="135"/>
      <c r="C99" s="18"/>
      <c r="D99" s="18"/>
      <c r="E99" s="74"/>
      <c r="F99" s="20" t="s">
        <v>190</v>
      </c>
      <c r="G99" s="20" t="s">
        <v>191</v>
      </c>
      <c r="H99" s="347"/>
      <c r="I99" s="448" t="s">
        <v>189</v>
      </c>
      <c r="J99" s="461">
        <v>0</v>
      </c>
      <c r="K99" s="468">
        <f>N$3</f>
        <v>0</v>
      </c>
      <c r="L99" s="510">
        <f>J99*K99</f>
        <v>0</v>
      </c>
      <c r="M99" s="720">
        <v>1</v>
      </c>
      <c r="N99" s="336">
        <f>L99*M99</f>
        <v>0</v>
      </c>
      <c r="P99" s="555">
        <f>SUM(L99)</f>
        <v>0</v>
      </c>
      <c r="Q99" s="673">
        <v>0</v>
      </c>
      <c r="R99" s="686">
        <f>SUM(N99*Q99)</f>
        <v>0</v>
      </c>
      <c r="S99" s="266">
        <f>SUM(N99-R99)</f>
        <v>0</v>
      </c>
      <c r="T99" s="293"/>
    </row>
    <row r="100" spans="2:20" ht="15.75" customHeight="1" x14ac:dyDescent="0.2">
      <c r="B100" s="136"/>
      <c r="C100" s="7"/>
      <c r="D100" s="7"/>
      <c r="E100" s="7"/>
      <c r="F100" s="6"/>
      <c r="G100" s="1102"/>
      <c r="H100" s="1103"/>
      <c r="I100" s="467"/>
      <c r="J100" s="461"/>
      <c r="K100" s="468"/>
      <c r="L100" s="510"/>
      <c r="M100" s="720"/>
      <c r="N100" s="385"/>
      <c r="P100" s="555"/>
      <c r="Q100" s="673"/>
      <c r="R100" s="686"/>
      <c r="S100" s="266"/>
      <c r="T100" s="293"/>
    </row>
    <row r="101" spans="2:20" ht="15.75" customHeight="1" x14ac:dyDescent="0.2">
      <c r="B101" s="145" t="s">
        <v>192</v>
      </c>
      <c r="C101" s="146"/>
      <c r="D101" s="146"/>
      <c r="E101" s="146"/>
      <c r="F101" s="147"/>
      <c r="G101" s="146"/>
      <c r="H101" s="348"/>
      <c r="I101" s="733"/>
      <c r="J101" s="734"/>
      <c r="K101" s="735"/>
      <c r="L101" s="739"/>
      <c r="M101" s="1034"/>
      <c r="N101" s="741">
        <f>N102</f>
        <v>0</v>
      </c>
      <c r="P101" s="558"/>
      <c r="Q101" s="676"/>
      <c r="R101" s="749">
        <f>R102</f>
        <v>0</v>
      </c>
      <c r="S101" s="752">
        <f>S102</f>
        <v>0</v>
      </c>
      <c r="T101" s="665"/>
    </row>
    <row r="102" spans="2:20" ht="15.75" customHeight="1" x14ac:dyDescent="0.2">
      <c r="B102" s="135"/>
      <c r="C102" s="62" t="s">
        <v>210</v>
      </c>
      <c r="D102" s="73"/>
      <c r="E102" s="73"/>
      <c r="F102" s="62"/>
      <c r="G102" s="73"/>
      <c r="H102" s="345"/>
      <c r="I102" s="531"/>
      <c r="J102" s="470"/>
      <c r="K102" s="532"/>
      <c r="L102" s="543"/>
      <c r="M102" s="1023"/>
      <c r="N102" s="287">
        <f>N103+N126+N139</f>
        <v>0</v>
      </c>
      <c r="P102" s="560"/>
      <c r="Q102" s="674"/>
      <c r="R102" s="689">
        <f>R103+R126+R139</f>
        <v>0</v>
      </c>
      <c r="S102" s="318">
        <f>S103+S126+S139</f>
        <v>0</v>
      </c>
      <c r="T102" s="667"/>
    </row>
    <row r="103" spans="2:20" ht="15.75" customHeight="1" x14ac:dyDescent="0.2">
      <c r="B103" s="135"/>
      <c r="C103" s="18"/>
      <c r="D103" s="114" t="s">
        <v>211</v>
      </c>
      <c r="E103" s="114"/>
      <c r="F103" s="114"/>
      <c r="G103" s="148"/>
      <c r="H103" s="346"/>
      <c r="I103" s="533"/>
      <c r="J103" s="474"/>
      <c r="K103" s="534"/>
      <c r="L103" s="544"/>
      <c r="M103" s="1024"/>
      <c r="N103" s="286">
        <f>SUM(N104:N149)</f>
        <v>0</v>
      </c>
      <c r="P103" s="557"/>
      <c r="Q103" s="675"/>
      <c r="R103" s="685">
        <f>SUM(R104:R149)</f>
        <v>0</v>
      </c>
      <c r="S103" s="316">
        <f>SUM(S104:S149)</f>
        <v>0</v>
      </c>
      <c r="T103" s="727"/>
    </row>
    <row r="104" spans="2:20" ht="15.75" customHeight="1" x14ac:dyDescent="0.2">
      <c r="B104" s="135"/>
      <c r="C104" s="18"/>
      <c r="D104" s="18"/>
      <c r="E104" s="20" t="s">
        <v>212</v>
      </c>
      <c r="F104" s="20" t="s">
        <v>213</v>
      </c>
      <c r="G104" s="18"/>
      <c r="H104" s="74"/>
      <c r="I104" s="448"/>
      <c r="J104" s="461"/>
      <c r="K104" s="468"/>
      <c r="L104" s="510"/>
      <c r="M104" s="720"/>
      <c r="N104" s="336"/>
      <c r="P104" s="555"/>
      <c r="Q104" s="673"/>
      <c r="R104" s="686"/>
      <c r="S104" s="266"/>
      <c r="T104" s="293"/>
    </row>
    <row r="105" spans="2:20" ht="15.75" customHeight="1" x14ac:dyDescent="0.2">
      <c r="B105" s="135"/>
      <c r="C105" s="18"/>
      <c r="D105" s="18"/>
      <c r="E105" s="18"/>
      <c r="F105" s="20" t="s">
        <v>214</v>
      </c>
      <c r="G105" s="20" t="s">
        <v>215</v>
      </c>
      <c r="H105" s="74"/>
      <c r="I105" s="448" t="s">
        <v>153</v>
      </c>
      <c r="J105" s="449"/>
      <c r="K105" s="451">
        <f>N$3</f>
        <v>0</v>
      </c>
      <c r="L105" s="503">
        <f>J105*K105</f>
        <v>0</v>
      </c>
      <c r="M105" s="1020">
        <v>1</v>
      </c>
      <c r="N105" s="336">
        <f t="shared" ref="N105:N113" si="4">L105*M105</f>
        <v>0</v>
      </c>
      <c r="P105" s="555">
        <f>SUM(L105)</f>
        <v>0</v>
      </c>
      <c r="Q105" s="673">
        <v>0</v>
      </c>
      <c r="R105" s="686">
        <f>SUM(N105*Q105)</f>
        <v>0</v>
      </c>
      <c r="S105" s="266">
        <f>SUM(N105-R105)</f>
        <v>0</v>
      </c>
      <c r="T105" s="293"/>
    </row>
    <row r="106" spans="2:20" ht="78" customHeight="1" x14ac:dyDescent="0.2">
      <c r="B106" s="135"/>
      <c r="C106" s="18"/>
      <c r="D106" s="18"/>
      <c r="E106" s="18"/>
      <c r="F106" s="20"/>
      <c r="G106" s="1074" t="s">
        <v>702</v>
      </c>
      <c r="H106" s="1075"/>
      <c r="I106" s="448"/>
      <c r="J106" s="461"/>
      <c r="K106" s="468"/>
      <c r="L106" s="510"/>
      <c r="M106" s="720"/>
      <c r="N106" s="336"/>
      <c r="P106" s="555"/>
      <c r="Q106" s="673"/>
      <c r="R106" s="686"/>
      <c r="S106" s="266"/>
      <c r="T106" s="292"/>
    </row>
    <row r="107" spans="2:20" ht="15.75" customHeight="1" x14ac:dyDescent="0.2">
      <c r="B107" s="135"/>
      <c r="C107" s="18"/>
      <c r="D107" s="18"/>
      <c r="E107" s="18"/>
      <c r="F107" s="20" t="s">
        <v>216</v>
      </c>
      <c r="G107" s="20" t="s">
        <v>217</v>
      </c>
      <c r="H107" s="74"/>
      <c r="I107" s="448" t="s">
        <v>153</v>
      </c>
      <c r="J107" s="449"/>
      <c r="K107" s="451">
        <f>N$3</f>
        <v>0</v>
      </c>
      <c r="L107" s="503">
        <f>J107*K107</f>
        <v>0</v>
      </c>
      <c r="M107" s="1020">
        <v>1</v>
      </c>
      <c r="N107" s="336">
        <f t="shared" si="4"/>
        <v>0</v>
      </c>
      <c r="P107" s="555">
        <f>SUM(L107)</f>
        <v>0</v>
      </c>
      <c r="Q107" s="673">
        <v>0</v>
      </c>
      <c r="R107" s="686">
        <f>SUM(N107*Q107)</f>
        <v>0</v>
      </c>
      <c r="S107" s="266">
        <f>SUM(N107-R107)</f>
        <v>0</v>
      </c>
      <c r="T107" s="293"/>
    </row>
    <row r="108" spans="2:20" ht="69.75" customHeight="1" x14ac:dyDescent="0.2">
      <c r="B108" s="135"/>
      <c r="C108" s="18"/>
      <c r="D108" s="18"/>
      <c r="E108" s="18"/>
      <c r="F108" s="20"/>
      <c r="G108" s="1074" t="s">
        <v>700</v>
      </c>
      <c r="H108" s="1075"/>
      <c r="I108" s="448"/>
      <c r="J108" s="449"/>
      <c r="K108" s="451"/>
      <c r="L108" s="503"/>
      <c r="M108" s="1020"/>
      <c r="N108" s="336"/>
      <c r="P108" s="555"/>
      <c r="Q108" s="673"/>
      <c r="R108" s="686"/>
      <c r="S108" s="266"/>
      <c r="T108" s="293"/>
    </row>
    <row r="109" spans="2:20" ht="15.75" customHeight="1" x14ac:dyDescent="0.2">
      <c r="B109" s="135"/>
      <c r="C109" s="18"/>
      <c r="D109" s="18"/>
      <c r="E109" s="18"/>
      <c r="F109" s="20" t="s">
        <v>218</v>
      </c>
      <c r="G109" s="20" t="s">
        <v>163</v>
      </c>
      <c r="H109" s="74"/>
      <c r="I109" s="448" t="s">
        <v>153</v>
      </c>
      <c r="J109" s="449"/>
      <c r="K109" s="468">
        <f>N$3</f>
        <v>0</v>
      </c>
      <c r="L109" s="510">
        <f>J109*K109</f>
        <v>0</v>
      </c>
      <c r="M109" s="1020">
        <v>1</v>
      </c>
      <c r="N109" s="336">
        <f t="shared" si="4"/>
        <v>0</v>
      </c>
      <c r="P109" s="555">
        <f>SUM(L109)</f>
        <v>0</v>
      </c>
      <c r="Q109" s="673">
        <v>0</v>
      </c>
      <c r="R109" s="686">
        <f>SUM(N109*Q109)</f>
        <v>0</v>
      </c>
      <c r="S109" s="266">
        <f>SUM(N109-R109)</f>
        <v>0</v>
      </c>
      <c r="T109" s="293"/>
    </row>
    <row r="110" spans="2:20" ht="63.75" customHeight="1" x14ac:dyDescent="0.2">
      <c r="B110" s="135"/>
      <c r="C110" s="18"/>
      <c r="D110" s="18"/>
      <c r="E110" s="18"/>
      <c r="F110" s="20"/>
      <c r="G110" s="1074" t="s">
        <v>701</v>
      </c>
      <c r="H110" s="1075"/>
      <c r="I110" s="448"/>
      <c r="J110" s="449"/>
      <c r="K110" s="451"/>
      <c r="L110" s="503"/>
      <c r="M110" s="1020"/>
      <c r="N110" s="336"/>
      <c r="P110" s="555"/>
      <c r="Q110" s="673"/>
      <c r="R110" s="691"/>
      <c r="S110" s="319"/>
      <c r="T110" s="292"/>
    </row>
    <row r="111" spans="2:20" ht="15.75" customHeight="1" x14ac:dyDescent="0.2">
      <c r="B111" s="135"/>
      <c r="C111" s="18"/>
      <c r="D111" s="18"/>
      <c r="E111" s="18"/>
      <c r="F111" s="20" t="s">
        <v>219</v>
      </c>
      <c r="G111" s="20" t="s">
        <v>220</v>
      </c>
      <c r="H111" s="75"/>
      <c r="I111" s="448" t="s">
        <v>153</v>
      </c>
      <c r="J111" s="449"/>
      <c r="K111" s="468">
        <f>N$3</f>
        <v>0</v>
      </c>
      <c r="L111" s="510">
        <f>J111*K111</f>
        <v>0</v>
      </c>
      <c r="M111" s="1020">
        <v>1</v>
      </c>
      <c r="N111" s="336">
        <f t="shared" si="4"/>
        <v>0</v>
      </c>
      <c r="P111" s="555">
        <f>SUM(L111)</f>
        <v>0</v>
      </c>
      <c r="Q111" s="673">
        <v>0</v>
      </c>
      <c r="R111" s="686">
        <f>SUM(N111*Q111)</f>
        <v>0</v>
      </c>
      <c r="S111" s="266">
        <f>SUM(N111-R111)</f>
        <v>0</v>
      </c>
      <c r="T111" s="293"/>
    </row>
    <row r="112" spans="2:20" ht="81" customHeight="1" x14ac:dyDescent="0.2">
      <c r="B112" s="135"/>
      <c r="C112" s="18"/>
      <c r="D112" s="18"/>
      <c r="E112" s="18"/>
      <c r="F112" s="20"/>
      <c r="G112" s="1074" t="s">
        <v>673</v>
      </c>
      <c r="H112" s="1075"/>
      <c r="I112" s="448"/>
      <c r="J112" s="449"/>
      <c r="K112" s="451"/>
      <c r="L112" s="503"/>
      <c r="M112" s="1020"/>
      <c r="N112" s="336"/>
      <c r="P112" s="555"/>
      <c r="Q112" s="673"/>
      <c r="R112" s="687"/>
      <c r="S112" s="248"/>
      <c r="T112" s="292"/>
    </row>
    <row r="113" spans="2:20" ht="15.75" customHeight="1" x14ac:dyDescent="0.2">
      <c r="B113" s="135"/>
      <c r="C113" s="18"/>
      <c r="D113" s="18"/>
      <c r="E113" s="18"/>
      <c r="F113" s="20" t="s">
        <v>221</v>
      </c>
      <c r="G113" s="20" t="s">
        <v>222</v>
      </c>
      <c r="H113" s="74"/>
      <c r="I113" s="448" t="s">
        <v>153</v>
      </c>
      <c r="J113" s="461"/>
      <c r="K113" s="468">
        <f>N$3</f>
        <v>0</v>
      </c>
      <c r="L113" s="510">
        <f>J113*K113</f>
        <v>0</v>
      </c>
      <c r="M113" s="1020">
        <v>1</v>
      </c>
      <c r="N113" s="336">
        <f t="shared" si="4"/>
        <v>0</v>
      </c>
      <c r="P113" s="555">
        <f>SUM(L113)</f>
        <v>0</v>
      </c>
      <c r="Q113" s="673">
        <v>0</v>
      </c>
      <c r="R113" s="686">
        <f>SUM(N113*Q113)</f>
        <v>0</v>
      </c>
      <c r="S113" s="266">
        <f>SUM(N113-R113)</f>
        <v>0</v>
      </c>
      <c r="T113" s="293"/>
    </row>
    <row r="114" spans="2:20" ht="69" customHeight="1" x14ac:dyDescent="0.2">
      <c r="B114" s="135"/>
      <c r="C114" s="18"/>
      <c r="D114" s="18"/>
      <c r="E114" s="18"/>
      <c r="F114" s="20"/>
      <c r="G114" s="1074" t="s">
        <v>648</v>
      </c>
      <c r="H114" s="1075"/>
      <c r="I114" s="448"/>
      <c r="J114" s="449"/>
      <c r="K114" s="451"/>
      <c r="L114" s="503"/>
      <c r="M114" s="1020"/>
      <c r="N114" s="336"/>
      <c r="P114" s="555"/>
      <c r="Q114" s="673"/>
      <c r="R114" s="687"/>
      <c r="S114" s="248"/>
      <c r="T114" s="292"/>
    </row>
    <row r="115" spans="2:20" ht="15.75" customHeight="1" x14ac:dyDescent="0.2">
      <c r="B115" s="135"/>
      <c r="C115" s="18"/>
      <c r="D115" s="18"/>
      <c r="E115" s="20" t="s">
        <v>223</v>
      </c>
      <c r="F115" s="20" t="s">
        <v>224</v>
      </c>
      <c r="G115" s="18"/>
      <c r="H115" s="74"/>
      <c r="I115" s="448"/>
      <c r="J115" s="461"/>
      <c r="K115" s="468"/>
      <c r="L115" s="510"/>
      <c r="M115" s="1020"/>
      <c r="N115" s="336"/>
      <c r="P115" s="555"/>
      <c r="Q115" s="673"/>
      <c r="R115" s="686"/>
      <c r="S115" s="266"/>
      <c r="T115" s="293"/>
    </row>
    <row r="116" spans="2:20" ht="15.75" customHeight="1" x14ac:dyDescent="0.2">
      <c r="B116" s="135"/>
      <c r="C116" s="18"/>
      <c r="D116" s="18"/>
      <c r="E116" s="18"/>
      <c r="F116" s="20" t="s">
        <v>225</v>
      </c>
      <c r="G116" s="20" t="s">
        <v>215</v>
      </c>
      <c r="H116" s="75"/>
      <c r="I116" s="448" t="s">
        <v>153</v>
      </c>
      <c r="J116" s="461"/>
      <c r="K116" s="468">
        <f>N$3</f>
        <v>0</v>
      </c>
      <c r="L116" s="510">
        <f>J116*K116</f>
        <v>0</v>
      </c>
      <c r="M116" s="1020">
        <v>1</v>
      </c>
      <c r="N116" s="336">
        <f>L116*M116</f>
        <v>0</v>
      </c>
      <c r="P116" s="555">
        <f>SUM(L116)</f>
        <v>0</v>
      </c>
      <c r="Q116" s="673">
        <v>0</v>
      </c>
      <c r="R116" s="686">
        <f>SUM(N116*Q116)</f>
        <v>0</v>
      </c>
      <c r="S116" s="266">
        <f>SUM(N116-R116)</f>
        <v>0</v>
      </c>
      <c r="T116" s="293"/>
    </row>
    <row r="117" spans="2:20" ht="69.599999999999994" customHeight="1" x14ac:dyDescent="0.2">
      <c r="B117" s="135"/>
      <c r="C117" s="18"/>
      <c r="D117" s="18"/>
      <c r="E117" s="18"/>
      <c r="F117" s="20"/>
      <c r="G117" s="1074" t="s">
        <v>702</v>
      </c>
      <c r="H117" s="1075"/>
      <c r="I117" s="448"/>
      <c r="J117" s="449"/>
      <c r="K117" s="451"/>
      <c r="L117" s="503"/>
      <c r="M117" s="1020"/>
      <c r="N117" s="336"/>
      <c r="P117" s="554"/>
      <c r="Q117" s="672"/>
      <c r="R117" s="691"/>
      <c r="S117" s="319"/>
      <c r="T117" s="292"/>
    </row>
    <row r="118" spans="2:20" ht="15.75" customHeight="1" x14ac:dyDescent="0.2">
      <c r="B118" s="135"/>
      <c r="C118" s="18"/>
      <c r="D118" s="18"/>
      <c r="E118" s="18"/>
      <c r="F118" s="20" t="s">
        <v>226</v>
      </c>
      <c r="G118" s="20" t="s">
        <v>227</v>
      </c>
      <c r="H118" s="75"/>
      <c r="I118" s="448" t="s">
        <v>153</v>
      </c>
      <c r="J118" s="461"/>
      <c r="K118" s="468">
        <f>N$3</f>
        <v>0</v>
      </c>
      <c r="L118" s="510">
        <f>J118*K118</f>
        <v>0</v>
      </c>
      <c r="M118" s="1020">
        <v>1</v>
      </c>
      <c r="N118" s="336">
        <f t="shared" ref="N118:N124" si="5">L118*M118</f>
        <v>0</v>
      </c>
      <c r="P118" s="555">
        <f>SUM(L118)</f>
        <v>0</v>
      </c>
      <c r="Q118" s="673">
        <v>0</v>
      </c>
      <c r="R118" s="686">
        <f>SUM(N118*Q118)</f>
        <v>0</v>
      </c>
      <c r="S118" s="266">
        <f>SUM(N118-R118)</f>
        <v>0</v>
      </c>
      <c r="T118" s="293"/>
    </row>
    <row r="119" spans="2:20" ht="70.5" customHeight="1" x14ac:dyDescent="0.2">
      <c r="B119" s="135"/>
      <c r="C119" s="18"/>
      <c r="D119" s="18"/>
      <c r="E119" s="18"/>
      <c r="F119" s="20"/>
      <c r="G119" s="1074" t="s">
        <v>700</v>
      </c>
      <c r="H119" s="1075"/>
      <c r="I119" s="448"/>
      <c r="J119" s="449"/>
      <c r="K119" s="451"/>
      <c r="L119" s="503"/>
      <c r="M119" s="1020"/>
      <c r="N119" s="336"/>
      <c r="P119" s="554"/>
      <c r="Q119" s="672"/>
      <c r="R119" s="688"/>
      <c r="S119" s="271"/>
      <c r="T119" s="292"/>
    </row>
    <row r="120" spans="2:20" ht="15.75" customHeight="1" x14ac:dyDescent="0.2">
      <c r="B120" s="135"/>
      <c r="C120" s="18"/>
      <c r="D120" s="18"/>
      <c r="E120" s="18"/>
      <c r="F120" s="20" t="s">
        <v>228</v>
      </c>
      <c r="G120" s="20" t="s">
        <v>163</v>
      </c>
      <c r="H120" s="74"/>
      <c r="I120" s="448" t="s">
        <v>153</v>
      </c>
      <c r="J120" s="449"/>
      <c r="K120" s="468">
        <f>N$3</f>
        <v>0</v>
      </c>
      <c r="L120" s="510">
        <f>J120*K120</f>
        <v>0</v>
      </c>
      <c r="M120" s="1020">
        <v>1</v>
      </c>
      <c r="N120" s="336">
        <f t="shared" si="5"/>
        <v>0</v>
      </c>
      <c r="P120" s="555">
        <f>SUM(L120)</f>
        <v>0</v>
      </c>
      <c r="Q120" s="673">
        <v>0</v>
      </c>
      <c r="R120" s="686">
        <f>SUM(N120*Q120)</f>
        <v>0</v>
      </c>
      <c r="S120" s="266">
        <f>SUM(N120-R120)</f>
        <v>0</v>
      </c>
      <c r="T120" s="293"/>
    </row>
    <row r="121" spans="2:20" ht="67.5" customHeight="1" x14ac:dyDescent="0.2">
      <c r="B121" s="135"/>
      <c r="C121" s="18"/>
      <c r="D121" s="18"/>
      <c r="E121" s="18"/>
      <c r="F121" s="20"/>
      <c r="G121" s="1074" t="s">
        <v>701</v>
      </c>
      <c r="H121" s="1075"/>
      <c r="I121" s="448"/>
      <c r="J121" s="449"/>
      <c r="K121" s="451"/>
      <c r="L121" s="503"/>
      <c r="M121" s="1020"/>
      <c r="N121" s="336"/>
      <c r="P121" s="555"/>
      <c r="Q121" s="673"/>
      <c r="R121" s="686"/>
      <c r="S121" s="266"/>
      <c r="T121" s="292"/>
    </row>
    <row r="122" spans="2:20" ht="15.75" customHeight="1" x14ac:dyDescent="0.2">
      <c r="B122" s="135"/>
      <c r="C122" s="18"/>
      <c r="D122" s="18"/>
      <c r="E122" s="18"/>
      <c r="F122" s="20" t="s">
        <v>229</v>
      </c>
      <c r="G122" s="20" t="s">
        <v>230</v>
      </c>
      <c r="H122" s="75"/>
      <c r="I122" s="448" t="s">
        <v>153</v>
      </c>
      <c r="J122" s="449"/>
      <c r="K122" s="468">
        <f>N$3</f>
        <v>0</v>
      </c>
      <c r="L122" s="510">
        <f>J122*K122</f>
        <v>0</v>
      </c>
      <c r="M122" s="1020">
        <v>1</v>
      </c>
      <c r="N122" s="336">
        <f t="shared" si="5"/>
        <v>0</v>
      </c>
      <c r="P122" s="555">
        <f>SUM(L122)</f>
        <v>0</v>
      </c>
      <c r="Q122" s="673">
        <v>0</v>
      </c>
      <c r="R122" s="686">
        <f>SUM(N122*Q122)</f>
        <v>0</v>
      </c>
      <c r="S122" s="266">
        <f>SUM(N122-R122)</f>
        <v>0</v>
      </c>
      <c r="T122" s="293"/>
    </row>
    <row r="123" spans="2:20" ht="74.45" customHeight="1" x14ac:dyDescent="0.2">
      <c r="B123" s="135"/>
      <c r="C123" s="18"/>
      <c r="D123" s="18"/>
      <c r="E123" s="18"/>
      <c r="F123" s="20"/>
      <c r="G123" s="1074" t="s">
        <v>673</v>
      </c>
      <c r="H123" s="1075"/>
      <c r="I123" s="448"/>
      <c r="J123" s="449"/>
      <c r="K123" s="451"/>
      <c r="L123" s="503"/>
      <c r="M123" s="1020"/>
      <c r="N123" s="336"/>
      <c r="P123" s="554"/>
      <c r="Q123" s="672"/>
      <c r="R123" s="688"/>
      <c r="S123" s="271"/>
      <c r="T123" s="292"/>
    </row>
    <row r="124" spans="2:20" ht="15.75" customHeight="1" x14ac:dyDescent="0.2">
      <c r="B124" s="135"/>
      <c r="C124" s="18"/>
      <c r="D124" s="18"/>
      <c r="E124" s="18"/>
      <c r="F124" s="20" t="s">
        <v>231</v>
      </c>
      <c r="G124" s="20" t="s">
        <v>232</v>
      </c>
      <c r="H124" s="74"/>
      <c r="I124" s="448" t="s">
        <v>153</v>
      </c>
      <c r="J124" s="461"/>
      <c r="K124" s="468">
        <f>N$3</f>
        <v>0</v>
      </c>
      <c r="L124" s="510">
        <f>J124*K124</f>
        <v>0</v>
      </c>
      <c r="M124" s="1020">
        <v>1</v>
      </c>
      <c r="N124" s="336">
        <f t="shared" si="5"/>
        <v>0</v>
      </c>
      <c r="P124" s="555">
        <f>SUM(L124)</f>
        <v>0</v>
      </c>
      <c r="Q124" s="673">
        <v>0</v>
      </c>
      <c r="R124" s="686">
        <f>SUM(N124*Q124)</f>
        <v>0</v>
      </c>
      <c r="S124" s="266">
        <f>SUM(N124-R124)</f>
        <v>0</v>
      </c>
      <c r="T124" s="293"/>
    </row>
    <row r="125" spans="2:20" ht="69" customHeight="1" x14ac:dyDescent="0.2">
      <c r="B125" s="135"/>
      <c r="C125" s="18"/>
      <c r="D125" s="18"/>
      <c r="E125" s="18"/>
      <c r="F125" s="20"/>
      <c r="G125" s="1074" t="s">
        <v>648</v>
      </c>
      <c r="H125" s="1075"/>
      <c r="I125" s="448"/>
      <c r="J125" s="449"/>
      <c r="K125" s="451"/>
      <c r="L125" s="503"/>
      <c r="M125" s="1020"/>
      <c r="N125" s="336"/>
      <c r="P125" s="555"/>
      <c r="Q125" s="673"/>
      <c r="R125" s="686"/>
      <c r="S125" s="266"/>
      <c r="T125" s="292"/>
    </row>
    <row r="126" spans="2:20" ht="15.75" customHeight="1" x14ac:dyDescent="0.2">
      <c r="B126" s="135"/>
      <c r="C126" s="18"/>
      <c r="D126" s="114" t="s">
        <v>233</v>
      </c>
      <c r="E126" s="114"/>
      <c r="F126" s="114"/>
      <c r="G126" s="148"/>
      <c r="H126" s="346"/>
      <c r="I126" s="533"/>
      <c r="J126" s="474"/>
      <c r="K126" s="534"/>
      <c r="L126" s="544"/>
      <c r="M126" s="1024"/>
      <c r="N126" s="286">
        <f>SUM(N128:N138)</f>
        <v>0</v>
      </c>
      <c r="P126" s="557"/>
      <c r="Q126" s="675"/>
      <c r="R126" s="685">
        <f>SUM(R128:R138)</f>
        <v>0</v>
      </c>
      <c r="S126" s="316">
        <f>SUM(S128:S138)</f>
        <v>0</v>
      </c>
      <c r="T126" s="727"/>
    </row>
    <row r="127" spans="2:20" ht="15.75" customHeight="1" x14ac:dyDescent="0.2">
      <c r="B127" s="135"/>
      <c r="C127" s="18"/>
      <c r="D127" s="18"/>
      <c r="E127" s="20" t="s">
        <v>234</v>
      </c>
      <c r="F127" s="20" t="s">
        <v>235</v>
      </c>
      <c r="G127" s="18"/>
      <c r="H127" s="74"/>
      <c r="I127" s="448" t="s">
        <v>153</v>
      </c>
      <c r="J127" s="461"/>
      <c r="K127" s="468">
        <f>N$3</f>
        <v>0</v>
      </c>
      <c r="L127" s="510">
        <f>J127*K127</f>
        <v>0</v>
      </c>
      <c r="M127" s="720">
        <v>1</v>
      </c>
      <c r="N127" s="336">
        <f>L127*M127</f>
        <v>0</v>
      </c>
      <c r="P127" s="555">
        <f>SUM(L127)</f>
        <v>0</v>
      </c>
      <c r="Q127" s="673">
        <v>0</v>
      </c>
      <c r="R127" s="686">
        <f>SUM(N127*Q127)</f>
        <v>0</v>
      </c>
      <c r="S127" s="266">
        <f>SUM(N127-R127)</f>
        <v>0</v>
      </c>
      <c r="T127" s="293"/>
    </row>
    <row r="128" spans="2:20" ht="69" customHeight="1" x14ac:dyDescent="0.2">
      <c r="B128" s="135"/>
      <c r="C128" s="18"/>
      <c r="D128" s="18"/>
      <c r="E128" s="18"/>
      <c r="F128" s="1085" t="s">
        <v>674</v>
      </c>
      <c r="G128" s="1086"/>
      <c r="H128" s="1086"/>
      <c r="I128" s="448"/>
      <c r="J128" s="461"/>
      <c r="K128" s="468"/>
      <c r="L128" s="510"/>
      <c r="M128" s="720"/>
      <c r="N128" s="336"/>
      <c r="P128" s="555"/>
      <c r="Q128" s="673"/>
      <c r="R128" s="686"/>
      <c r="S128" s="266"/>
      <c r="T128" s="293"/>
    </row>
    <row r="129" spans="2:20" ht="15.75" customHeight="1" x14ac:dyDescent="0.2">
      <c r="B129" s="135"/>
      <c r="C129" s="18"/>
      <c r="D129" s="18"/>
      <c r="E129" s="20" t="s">
        <v>236</v>
      </c>
      <c r="F129" s="20" t="s">
        <v>237</v>
      </c>
      <c r="G129" s="18"/>
      <c r="H129" s="74"/>
      <c r="I129" s="448"/>
      <c r="J129" s="461"/>
      <c r="K129" s="468"/>
      <c r="L129" s="510"/>
      <c r="M129" s="720"/>
      <c r="N129" s="336"/>
      <c r="P129" s="555"/>
      <c r="Q129" s="673"/>
      <c r="R129" s="686"/>
      <c r="S129" s="266"/>
      <c r="T129" s="292"/>
    </row>
    <row r="130" spans="2:20" ht="15.75" customHeight="1" x14ac:dyDescent="0.2">
      <c r="B130" s="135"/>
      <c r="C130" s="18"/>
      <c r="D130" s="18"/>
      <c r="E130" s="18"/>
      <c r="F130" s="20" t="s">
        <v>238</v>
      </c>
      <c r="G130" s="20" t="s">
        <v>239</v>
      </c>
      <c r="H130" s="75"/>
      <c r="I130" s="448" t="s">
        <v>153</v>
      </c>
      <c r="J130" s="449"/>
      <c r="K130" s="468">
        <f>N$3</f>
        <v>0</v>
      </c>
      <c r="L130" s="510">
        <f>J130*K130</f>
        <v>0</v>
      </c>
      <c r="M130" s="720">
        <v>1</v>
      </c>
      <c r="N130" s="336">
        <f>L130*M130</f>
        <v>0</v>
      </c>
      <c r="P130" s="555">
        <f>SUM(L130)</f>
        <v>0</v>
      </c>
      <c r="Q130" s="673">
        <v>0</v>
      </c>
      <c r="R130" s="686">
        <f>SUM(N130*Q130)</f>
        <v>0</v>
      </c>
      <c r="S130" s="266">
        <f>SUM(N130-R130)</f>
        <v>0</v>
      </c>
      <c r="T130" s="293"/>
    </row>
    <row r="131" spans="2:20" ht="66.599999999999994" customHeight="1" x14ac:dyDescent="0.2">
      <c r="B131" s="135"/>
      <c r="C131" s="18"/>
      <c r="D131" s="18"/>
      <c r="E131" s="18"/>
      <c r="F131" s="20"/>
      <c r="G131" s="1074" t="s">
        <v>675</v>
      </c>
      <c r="H131" s="1075"/>
      <c r="I131" s="448"/>
      <c r="J131" s="461"/>
      <c r="K131" s="468"/>
      <c r="L131" s="510"/>
      <c r="M131" s="720"/>
      <c r="N131" s="336"/>
      <c r="P131" s="555"/>
      <c r="Q131" s="673"/>
      <c r="R131" s="686"/>
      <c r="S131" s="266"/>
      <c r="T131" s="293"/>
    </row>
    <row r="132" spans="2:20" ht="15.75" customHeight="1" x14ac:dyDescent="0.2">
      <c r="B132" s="135"/>
      <c r="C132" s="18"/>
      <c r="D132" s="18"/>
      <c r="E132" s="20" t="s">
        <v>240</v>
      </c>
      <c r="F132" s="20" t="s">
        <v>241</v>
      </c>
      <c r="G132" s="18"/>
      <c r="H132" s="74"/>
      <c r="I132" s="448"/>
      <c r="J132" s="461"/>
      <c r="K132" s="468"/>
      <c r="L132" s="510"/>
      <c r="M132" s="720"/>
      <c r="N132" s="336"/>
      <c r="P132" s="554"/>
      <c r="Q132" s="672"/>
      <c r="R132" s="693"/>
      <c r="S132" s="278"/>
      <c r="T132" s="292"/>
    </row>
    <row r="133" spans="2:20" ht="15.75" customHeight="1" x14ac:dyDescent="0.2">
      <c r="B133" s="135"/>
      <c r="C133" s="18"/>
      <c r="D133" s="18"/>
      <c r="E133" s="18"/>
      <c r="F133" s="20" t="s">
        <v>242</v>
      </c>
      <c r="G133" s="20" t="s">
        <v>507</v>
      </c>
      <c r="H133" s="75"/>
      <c r="I133" s="448" t="s">
        <v>153</v>
      </c>
      <c r="J133" s="461"/>
      <c r="K133" s="468">
        <f>N$3</f>
        <v>0</v>
      </c>
      <c r="L133" s="510">
        <f>J133*K133</f>
        <v>0</v>
      </c>
      <c r="M133" s="720">
        <v>1</v>
      </c>
      <c r="N133" s="336">
        <f>L133*M133</f>
        <v>0</v>
      </c>
      <c r="P133" s="555">
        <f>SUM(L133)</f>
        <v>0</v>
      </c>
      <c r="Q133" s="673">
        <v>0</v>
      </c>
      <c r="R133" s="686">
        <f>SUM(N133*Q133)</f>
        <v>0</v>
      </c>
      <c r="S133" s="266">
        <f>SUM(N133-R133)</f>
        <v>0</v>
      </c>
      <c r="T133" s="293"/>
    </row>
    <row r="134" spans="2:20" ht="65.45" customHeight="1" x14ac:dyDescent="0.2">
      <c r="B134" s="135"/>
      <c r="C134" s="18"/>
      <c r="D134" s="18"/>
      <c r="E134" s="18"/>
      <c r="F134" s="20"/>
      <c r="G134" s="1074" t="s">
        <v>652</v>
      </c>
      <c r="H134" s="1075"/>
      <c r="I134" s="448"/>
      <c r="J134" s="461"/>
      <c r="K134" s="468"/>
      <c r="L134" s="510"/>
      <c r="M134" s="720"/>
      <c r="N134" s="336"/>
      <c r="P134" s="555"/>
      <c r="Q134" s="673"/>
      <c r="R134" s="686"/>
      <c r="S134" s="266"/>
      <c r="T134" s="292"/>
    </row>
    <row r="135" spans="2:20" ht="15.75" customHeight="1" x14ac:dyDescent="0.2">
      <c r="B135" s="135"/>
      <c r="C135" s="18"/>
      <c r="D135" s="18"/>
      <c r="E135" s="18"/>
      <c r="F135" s="20"/>
      <c r="G135" s="20" t="s">
        <v>243</v>
      </c>
      <c r="H135" s="75"/>
      <c r="I135" s="448" t="s">
        <v>153</v>
      </c>
      <c r="J135" s="461"/>
      <c r="K135" s="468">
        <f>N$3</f>
        <v>0</v>
      </c>
      <c r="L135" s="510">
        <f>J135*K135</f>
        <v>0</v>
      </c>
      <c r="M135" s="720">
        <v>1</v>
      </c>
      <c r="N135" s="336">
        <f>L135*M135</f>
        <v>0</v>
      </c>
      <c r="P135" s="555">
        <f>SUM(L135)</f>
        <v>0</v>
      </c>
      <c r="Q135" s="673">
        <v>0</v>
      </c>
      <c r="R135" s="686">
        <f>SUM(N135*Q135)</f>
        <v>0</v>
      </c>
      <c r="S135" s="266">
        <f>SUM(N135-R135)</f>
        <v>0</v>
      </c>
      <c r="T135" s="293"/>
    </row>
    <row r="136" spans="2:20" ht="15.75" customHeight="1" x14ac:dyDescent="0.2">
      <c r="B136" s="135"/>
      <c r="C136" s="18"/>
      <c r="D136" s="18"/>
      <c r="E136" s="18"/>
      <c r="F136" s="20"/>
      <c r="G136" s="20" t="s">
        <v>246</v>
      </c>
      <c r="H136" s="75"/>
      <c r="I136" s="448" t="s">
        <v>153</v>
      </c>
      <c r="J136" s="449"/>
      <c r="K136" s="468">
        <f>N$3</f>
        <v>0</v>
      </c>
      <c r="L136" s="510">
        <f>J136*K136</f>
        <v>0</v>
      </c>
      <c r="M136" s="720">
        <v>1</v>
      </c>
      <c r="N136" s="336">
        <f>L136*M136</f>
        <v>0</v>
      </c>
      <c r="P136" s="555">
        <f>SUM(L136)</f>
        <v>0</v>
      </c>
      <c r="Q136" s="673">
        <v>0</v>
      </c>
      <c r="R136" s="686">
        <f>SUM(N136*Q136)</f>
        <v>0</v>
      </c>
      <c r="S136" s="266">
        <f>SUM(N136-R136)</f>
        <v>0</v>
      </c>
      <c r="T136" s="293"/>
    </row>
    <row r="137" spans="2:20" ht="15.75" customHeight="1" x14ac:dyDescent="0.2">
      <c r="B137" s="135"/>
      <c r="C137" s="18"/>
      <c r="D137" s="18"/>
      <c r="E137" s="18"/>
      <c r="F137" s="20" t="s">
        <v>508</v>
      </c>
      <c r="G137" s="20" t="s">
        <v>509</v>
      </c>
      <c r="H137" s="75"/>
      <c r="I137" s="448" t="s">
        <v>153</v>
      </c>
      <c r="J137" s="449"/>
      <c r="K137" s="468">
        <f>N$3</f>
        <v>0</v>
      </c>
      <c r="L137" s="510">
        <f>J137*K137</f>
        <v>0</v>
      </c>
      <c r="M137" s="720">
        <v>1</v>
      </c>
      <c r="N137" s="336">
        <f>L137*M137</f>
        <v>0</v>
      </c>
      <c r="P137" s="555">
        <f>SUM(L137)</f>
        <v>0</v>
      </c>
      <c r="Q137" s="673">
        <v>0</v>
      </c>
      <c r="R137" s="686">
        <f>SUM(N137*Q137)</f>
        <v>0</v>
      </c>
      <c r="S137" s="266">
        <f>SUM(N137-R137)</f>
        <v>0</v>
      </c>
      <c r="T137" s="293"/>
    </row>
    <row r="138" spans="2:20" ht="73.900000000000006" customHeight="1" x14ac:dyDescent="0.2">
      <c r="B138" s="135"/>
      <c r="C138" s="18"/>
      <c r="D138" s="18"/>
      <c r="E138" s="18"/>
      <c r="F138" s="20"/>
      <c r="G138" s="1074" t="s">
        <v>676</v>
      </c>
      <c r="H138" s="1075"/>
      <c r="I138" s="448"/>
      <c r="J138" s="461"/>
      <c r="K138" s="468"/>
      <c r="L138" s="510"/>
      <c r="M138" s="720"/>
      <c r="N138" s="336"/>
      <c r="P138" s="555"/>
      <c r="Q138" s="673"/>
      <c r="R138" s="686"/>
      <c r="S138" s="266"/>
      <c r="T138" s="293"/>
    </row>
    <row r="139" spans="2:20" ht="15.75" customHeight="1" x14ac:dyDescent="0.2">
      <c r="B139" s="135"/>
      <c r="C139" s="18"/>
      <c r="D139" s="114" t="s">
        <v>247</v>
      </c>
      <c r="E139" s="114"/>
      <c r="F139" s="114"/>
      <c r="G139" s="148"/>
      <c r="H139" s="346"/>
      <c r="I139" s="533"/>
      <c r="J139" s="474"/>
      <c r="K139" s="534"/>
      <c r="L139" s="544"/>
      <c r="M139" s="1024"/>
      <c r="N139" s="286">
        <f>SUM(N141:N149)</f>
        <v>0</v>
      </c>
      <c r="P139" s="557"/>
      <c r="Q139" s="675"/>
      <c r="R139" s="685">
        <f>SUM(R141:R149)</f>
        <v>0</v>
      </c>
      <c r="S139" s="316">
        <f>SUM(S141:S149)</f>
        <v>0</v>
      </c>
      <c r="T139" s="727"/>
    </row>
    <row r="140" spans="2:20" ht="15.75" customHeight="1" x14ac:dyDescent="0.2">
      <c r="B140" s="135"/>
      <c r="C140" s="18"/>
      <c r="D140" s="20"/>
      <c r="E140" s="20" t="s">
        <v>248</v>
      </c>
      <c r="F140" s="20" t="s">
        <v>249</v>
      </c>
      <c r="G140" s="18"/>
      <c r="H140" s="74"/>
      <c r="I140" s="467"/>
      <c r="J140" s="461"/>
      <c r="K140" s="468"/>
      <c r="L140" s="510"/>
      <c r="M140" s="720"/>
      <c r="N140" s="336"/>
      <c r="P140" s="555"/>
      <c r="Q140" s="673"/>
      <c r="R140" s="686"/>
      <c r="S140" s="266"/>
      <c r="T140" s="292"/>
    </row>
    <row r="141" spans="2:20" ht="15.75" customHeight="1" x14ac:dyDescent="0.2">
      <c r="B141" s="135"/>
      <c r="C141" s="18"/>
      <c r="D141" s="20"/>
      <c r="E141" s="20"/>
      <c r="F141" s="20" t="s">
        <v>250</v>
      </c>
      <c r="G141" s="20" t="s">
        <v>251</v>
      </c>
      <c r="H141" s="75"/>
      <c r="I141" s="448" t="s">
        <v>153</v>
      </c>
      <c r="J141" s="449"/>
      <c r="K141" s="468">
        <f>N$3</f>
        <v>0</v>
      </c>
      <c r="L141" s="510">
        <f>J141*K141</f>
        <v>0</v>
      </c>
      <c r="M141" s="720">
        <v>1</v>
      </c>
      <c r="N141" s="336">
        <f>L141*M141</f>
        <v>0</v>
      </c>
      <c r="P141" s="555">
        <f>SUM(L141)</f>
        <v>0</v>
      </c>
      <c r="Q141" s="673">
        <v>0</v>
      </c>
      <c r="R141" s="686">
        <f>SUM(N141*Q141)</f>
        <v>0</v>
      </c>
      <c r="S141" s="266">
        <f>SUM(N141-R141)</f>
        <v>0</v>
      </c>
      <c r="T141" s="293"/>
    </row>
    <row r="142" spans="2:20" ht="69.599999999999994" customHeight="1" x14ac:dyDescent="0.2">
      <c r="B142" s="135"/>
      <c r="C142" s="18"/>
      <c r="D142" s="20"/>
      <c r="E142" s="20"/>
      <c r="F142" s="20"/>
      <c r="G142" s="1074" t="s">
        <v>703</v>
      </c>
      <c r="H142" s="1075"/>
      <c r="I142" s="467"/>
      <c r="J142" s="461"/>
      <c r="K142" s="468"/>
      <c r="L142" s="510"/>
      <c r="M142" s="720"/>
      <c r="N142" s="336"/>
      <c r="P142" s="555"/>
      <c r="Q142" s="673"/>
      <c r="R142" s="686"/>
      <c r="S142" s="266"/>
      <c r="T142" s="293"/>
    </row>
    <row r="143" spans="2:20" ht="15.75" customHeight="1" x14ac:dyDescent="0.2">
      <c r="B143" s="135"/>
      <c r="C143" s="18"/>
      <c r="D143" s="18"/>
      <c r="E143" s="20" t="s">
        <v>252</v>
      </c>
      <c r="F143" s="20" t="s">
        <v>253</v>
      </c>
      <c r="G143" s="18"/>
      <c r="H143" s="74"/>
      <c r="I143" s="467"/>
      <c r="J143" s="461"/>
      <c r="K143" s="468"/>
      <c r="L143" s="510"/>
      <c r="M143" s="720"/>
      <c r="N143" s="336"/>
      <c r="P143" s="554"/>
      <c r="Q143" s="672"/>
      <c r="R143" s="691"/>
      <c r="S143" s="319"/>
      <c r="T143" s="292"/>
    </row>
    <row r="144" spans="2:20" ht="15.75" customHeight="1" x14ac:dyDescent="0.2">
      <c r="B144" s="135"/>
      <c r="C144" s="18"/>
      <c r="D144" s="18"/>
      <c r="E144" s="18"/>
      <c r="F144" s="20" t="s">
        <v>254</v>
      </c>
      <c r="G144" s="20" t="s">
        <v>255</v>
      </c>
      <c r="H144" s="75"/>
      <c r="I144" s="448" t="s">
        <v>153</v>
      </c>
      <c r="J144" s="449"/>
      <c r="K144" s="468">
        <f>N$3</f>
        <v>0</v>
      </c>
      <c r="L144" s="510">
        <f>J144*K144</f>
        <v>0</v>
      </c>
      <c r="M144" s="720">
        <v>1</v>
      </c>
      <c r="N144" s="336">
        <f>L144*M144</f>
        <v>0</v>
      </c>
      <c r="P144" s="555">
        <f>SUM(L144)</f>
        <v>0</v>
      </c>
      <c r="Q144" s="673">
        <v>0</v>
      </c>
      <c r="R144" s="686">
        <f>SUM(N144*Q144)</f>
        <v>0</v>
      </c>
      <c r="S144" s="266">
        <f>SUM(N144-R144)</f>
        <v>0</v>
      </c>
      <c r="T144" s="293"/>
    </row>
    <row r="145" spans="2:20" ht="66" customHeight="1" x14ac:dyDescent="0.2">
      <c r="B145" s="135"/>
      <c r="C145" s="18"/>
      <c r="D145" s="18"/>
      <c r="E145" s="18"/>
      <c r="F145" s="20"/>
      <c r="G145" s="1074" t="s">
        <v>702</v>
      </c>
      <c r="H145" s="1075"/>
      <c r="I145" s="467"/>
      <c r="J145" s="461"/>
      <c r="K145" s="468"/>
      <c r="L145" s="510"/>
      <c r="M145" s="720"/>
      <c r="N145" s="336"/>
      <c r="P145" s="555"/>
      <c r="Q145" s="673"/>
      <c r="R145" s="686"/>
      <c r="S145" s="266"/>
      <c r="T145" s="293"/>
    </row>
    <row r="146" spans="2:20" ht="15.75" customHeight="1" x14ac:dyDescent="0.2">
      <c r="B146" s="135"/>
      <c r="C146" s="18"/>
      <c r="D146" s="18"/>
      <c r="E146" s="18"/>
      <c r="F146" s="20" t="s">
        <v>256</v>
      </c>
      <c r="G146" s="20" t="s">
        <v>217</v>
      </c>
      <c r="H146" s="75"/>
      <c r="I146" s="448" t="s">
        <v>153</v>
      </c>
      <c r="J146" s="449"/>
      <c r="K146" s="468">
        <f>N$3</f>
        <v>0</v>
      </c>
      <c r="L146" s="510">
        <f>J146*K146</f>
        <v>0</v>
      </c>
      <c r="M146" s="720">
        <v>1</v>
      </c>
      <c r="N146" s="336">
        <f>L146*M146</f>
        <v>0</v>
      </c>
      <c r="P146" s="555">
        <f>SUM(L146)</f>
        <v>0</v>
      </c>
      <c r="Q146" s="673">
        <v>0</v>
      </c>
      <c r="R146" s="686">
        <f>SUM(N146*Q146)</f>
        <v>0</v>
      </c>
      <c r="S146" s="266">
        <f>SUM(N146-R146)</f>
        <v>0</v>
      </c>
      <c r="T146" s="293"/>
    </row>
    <row r="147" spans="2:20" ht="71.45" customHeight="1" x14ac:dyDescent="0.2">
      <c r="B147" s="135"/>
      <c r="C147" s="18"/>
      <c r="D147" s="18"/>
      <c r="E147" s="18"/>
      <c r="F147" s="20"/>
      <c r="G147" s="1074" t="s">
        <v>700</v>
      </c>
      <c r="H147" s="1075"/>
      <c r="I147" s="467"/>
      <c r="J147" s="461"/>
      <c r="K147" s="468"/>
      <c r="L147" s="510"/>
      <c r="M147" s="720"/>
      <c r="N147" s="336"/>
      <c r="P147" s="555"/>
      <c r="Q147" s="673"/>
      <c r="R147" s="686"/>
      <c r="S147" s="266"/>
      <c r="T147" s="292"/>
    </row>
    <row r="148" spans="2:20" ht="15.75" customHeight="1" x14ac:dyDescent="0.2">
      <c r="B148" s="135"/>
      <c r="C148" s="18"/>
      <c r="D148" s="18"/>
      <c r="E148" s="18"/>
      <c r="F148" s="20" t="s">
        <v>258</v>
      </c>
      <c r="G148" s="20" t="s">
        <v>259</v>
      </c>
      <c r="H148" s="74"/>
      <c r="I148" s="448" t="s">
        <v>153</v>
      </c>
      <c r="J148" s="449"/>
      <c r="K148" s="468">
        <f>N$3</f>
        <v>0</v>
      </c>
      <c r="L148" s="510">
        <f>J148*K148</f>
        <v>0</v>
      </c>
      <c r="M148" s="720">
        <v>1</v>
      </c>
      <c r="N148" s="336">
        <f>L148*M148</f>
        <v>0</v>
      </c>
      <c r="P148" s="555">
        <f>SUM(L148)</f>
        <v>0</v>
      </c>
      <c r="Q148" s="673">
        <v>0</v>
      </c>
      <c r="R148" s="686">
        <f>SUM(N148*Q148)</f>
        <v>0</v>
      </c>
      <c r="S148" s="266">
        <f>SUM(N148-R148)</f>
        <v>0</v>
      </c>
      <c r="T148" s="293"/>
    </row>
    <row r="149" spans="2:20" ht="85.5" customHeight="1" x14ac:dyDescent="0.2">
      <c r="B149" s="135"/>
      <c r="C149" s="18"/>
      <c r="D149" s="18"/>
      <c r="E149" s="74"/>
      <c r="F149" s="89"/>
      <c r="G149" s="1074" t="s">
        <v>677</v>
      </c>
      <c r="H149" s="1075"/>
      <c r="I149" s="467"/>
      <c r="J149" s="461"/>
      <c r="K149" s="468"/>
      <c r="L149" s="510"/>
      <c r="M149" s="720"/>
      <c r="N149" s="336"/>
      <c r="P149" s="555"/>
      <c r="Q149" s="673"/>
      <c r="R149" s="687"/>
      <c r="S149" s="248"/>
      <c r="T149" s="292"/>
    </row>
    <row r="150" spans="2:20" ht="15.75" customHeight="1" x14ac:dyDescent="0.2">
      <c r="B150" s="145" t="s">
        <v>260</v>
      </c>
      <c r="C150" s="146"/>
      <c r="D150" s="146"/>
      <c r="E150" s="146"/>
      <c r="F150" s="147"/>
      <c r="G150" s="146"/>
      <c r="H150" s="348"/>
      <c r="I150" s="535"/>
      <c r="J150" s="478"/>
      <c r="K150" s="536"/>
      <c r="L150" s="545"/>
      <c r="M150" s="1025"/>
      <c r="N150" s="386">
        <f>N151+N197</f>
        <v>0</v>
      </c>
      <c r="P150" s="558"/>
      <c r="Q150" s="676"/>
      <c r="R150" s="750">
        <f>R151+R197</f>
        <v>0</v>
      </c>
      <c r="S150" s="320">
        <f>S151+S197</f>
        <v>0</v>
      </c>
      <c r="T150" s="744"/>
    </row>
    <row r="151" spans="2:20" ht="15.75" customHeight="1" x14ac:dyDescent="0.2">
      <c r="B151" s="135"/>
      <c r="C151" s="62" t="s">
        <v>261</v>
      </c>
      <c r="D151" s="73"/>
      <c r="E151" s="73"/>
      <c r="F151" s="62"/>
      <c r="G151" s="73"/>
      <c r="H151" s="345"/>
      <c r="I151" s="531"/>
      <c r="J151" s="470"/>
      <c r="K151" s="532"/>
      <c r="L151" s="543"/>
      <c r="M151" s="1023"/>
      <c r="N151" s="287">
        <f>N152+N163+N178+N190</f>
        <v>0</v>
      </c>
      <c r="P151" s="560"/>
      <c r="Q151" s="674"/>
      <c r="R151" s="689">
        <f>R152+R163+R178+R190</f>
        <v>0</v>
      </c>
      <c r="S151" s="318">
        <f>S152+S163+S178+S190</f>
        <v>0</v>
      </c>
      <c r="T151" s="667"/>
    </row>
    <row r="152" spans="2:20" ht="15.75" customHeight="1" x14ac:dyDescent="0.2">
      <c r="B152" s="135"/>
      <c r="C152" s="18"/>
      <c r="D152" s="114" t="s">
        <v>262</v>
      </c>
      <c r="E152" s="114"/>
      <c r="F152" s="114"/>
      <c r="G152" s="148"/>
      <c r="H152" s="346"/>
      <c r="I152" s="533"/>
      <c r="J152" s="474"/>
      <c r="K152" s="534"/>
      <c r="L152" s="544"/>
      <c r="M152" s="1024"/>
      <c r="N152" s="286">
        <f>SUM(N153:N162)</f>
        <v>0</v>
      </c>
      <c r="P152" s="557"/>
      <c r="Q152" s="675"/>
      <c r="R152" s="685">
        <f>SUM(R153:R162)</f>
        <v>0</v>
      </c>
      <c r="S152" s="316">
        <f>SUM(S153:S162)</f>
        <v>0</v>
      </c>
      <c r="T152" s="296"/>
    </row>
    <row r="153" spans="2:20" ht="15.75" customHeight="1" x14ac:dyDescent="0.2">
      <c r="B153" s="135"/>
      <c r="C153" s="18"/>
      <c r="D153" s="18"/>
      <c r="E153" s="20" t="s">
        <v>263</v>
      </c>
      <c r="F153" s="20" t="s">
        <v>264</v>
      </c>
      <c r="G153" s="18"/>
      <c r="H153" s="74"/>
      <c r="I153" s="467" t="s">
        <v>83</v>
      </c>
      <c r="J153" s="461"/>
      <c r="K153" s="468">
        <f>N$3</f>
        <v>0</v>
      </c>
      <c r="L153" s="510">
        <f>J153*K153</f>
        <v>0</v>
      </c>
      <c r="M153" s="720">
        <v>1</v>
      </c>
      <c r="N153" s="336">
        <f>L153*M153</f>
        <v>0</v>
      </c>
      <c r="P153" s="555">
        <f>SUM(L153)</f>
        <v>0</v>
      </c>
      <c r="Q153" s="673">
        <v>0</v>
      </c>
      <c r="R153" s="686">
        <f>SUM(N153*Q153)</f>
        <v>0</v>
      </c>
      <c r="S153" s="266">
        <f>SUM(N153-R153)</f>
        <v>0</v>
      </c>
      <c r="T153" s="293"/>
    </row>
    <row r="154" spans="2:20" ht="16.5" x14ac:dyDescent="0.2">
      <c r="B154" s="135"/>
      <c r="C154" s="18"/>
      <c r="D154" s="18"/>
      <c r="E154" s="18"/>
      <c r="F154" s="1074" t="s">
        <v>859</v>
      </c>
      <c r="G154" s="1086"/>
      <c r="H154" s="1086"/>
      <c r="I154" s="467"/>
      <c r="J154" s="461"/>
      <c r="K154" s="468"/>
      <c r="L154" s="510"/>
      <c r="M154" s="720"/>
      <c r="N154" s="336"/>
      <c r="P154" s="555"/>
      <c r="Q154" s="673"/>
      <c r="R154" s="686"/>
      <c r="S154" s="266"/>
      <c r="T154" s="292"/>
    </row>
    <row r="155" spans="2:20" ht="15.75" customHeight="1" x14ac:dyDescent="0.2">
      <c r="B155" s="135"/>
      <c r="C155" s="18"/>
      <c r="D155" s="18"/>
      <c r="E155" s="20" t="s">
        <v>265</v>
      </c>
      <c r="F155" s="20" t="s">
        <v>266</v>
      </c>
      <c r="G155" s="18"/>
      <c r="H155" s="74"/>
      <c r="I155" s="467" t="s">
        <v>83</v>
      </c>
      <c r="J155" s="461"/>
      <c r="K155" s="468">
        <f>N$3</f>
        <v>0</v>
      </c>
      <c r="L155" s="510">
        <f>J155*K155</f>
        <v>0</v>
      </c>
      <c r="M155" s="720">
        <v>1</v>
      </c>
      <c r="N155" s="336">
        <f>L155*M155</f>
        <v>0</v>
      </c>
      <c r="P155" s="555">
        <f>SUM(L155)</f>
        <v>0</v>
      </c>
      <c r="Q155" s="673">
        <v>0</v>
      </c>
      <c r="R155" s="686">
        <f>SUM(N155*Q155)</f>
        <v>0</v>
      </c>
      <c r="S155" s="266">
        <f>SUM(N155-R155)</f>
        <v>0</v>
      </c>
      <c r="T155" s="293"/>
    </row>
    <row r="156" spans="2:20" ht="16.5" x14ac:dyDescent="0.2">
      <c r="B156" s="135"/>
      <c r="C156" s="18"/>
      <c r="D156" s="18"/>
      <c r="E156" s="18"/>
      <c r="F156" s="1074" t="s">
        <v>859</v>
      </c>
      <c r="G156" s="1086"/>
      <c r="H156" s="1086"/>
      <c r="I156" s="467"/>
      <c r="J156" s="461"/>
      <c r="K156" s="468"/>
      <c r="L156" s="510"/>
      <c r="M156" s="720"/>
      <c r="N156" s="336"/>
      <c r="P156" s="555"/>
      <c r="Q156" s="673"/>
      <c r="R156" s="691"/>
      <c r="S156" s="319"/>
      <c r="T156" s="292"/>
    </row>
    <row r="157" spans="2:20" ht="15.75" customHeight="1" x14ac:dyDescent="0.2">
      <c r="B157" s="135"/>
      <c r="C157" s="18"/>
      <c r="D157" s="18"/>
      <c r="E157" s="20" t="s">
        <v>267</v>
      </c>
      <c r="F157" s="20" t="s">
        <v>268</v>
      </c>
      <c r="G157" s="18"/>
      <c r="H157" s="74"/>
      <c r="I157" s="467" t="s">
        <v>83</v>
      </c>
      <c r="J157" s="461"/>
      <c r="K157" s="468">
        <f>N$3</f>
        <v>0</v>
      </c>
      <c r="L157" s="510">
        <f>J157*K157</f>
        <v>0</v>
      </c>
      <c r="M157" s="720">
        <v>1</v>
      </c>
      <c r="N157" s="336">
        <f>L157*M157</f>
        <v>0</v>
      </c>
      <c r="P157" s="555">
        <f>SUM(L157)</f>
        <v>0</v>
      </c>
      <c r="Q157" s="673">
        <v>0</v>
      </c>
      <c r="R157" s="686">
        <f>SUM(N157*Q157)</f>
        <v>0</v>
      </c>
      <c r="S157" s="266">
        <f>SUM(N157-R157)</f>
        <v>0</v>
      </c>
      <c r="T157" s="293"/>
    </row>
    <row r="158" spans="2:20" ht="16.5" x14ac:dyDescent="0.2">
      <c r="B158" s="135"/>
      <c r="C158" s="18"/>
      <c r="D158" s="18"/>
      <c r="E158" s="18"/>
      <c r="F158" s="1074" t="s">
        <v>859</v>
      </c>
      <c r="G158" s="1086"/>
      <c r="H158" s="1086"/>
      <c r="I158" s="467"/>
      <c r="J158" s="461"/>
      <c r="K158" s="468"/>
      <c r="L158" s="510"/>
      <c r="M158" s="720"/>
      <c r="N158" s="336"/>
      <c r="P158" s="555"/>
      <c r="Q158" s="673"/>
      <c r="R158" s="686"/>
      <c r="S158" s="266"/>
      <c r="T158" s="293"/>
    </row>
    <row r="159" spans="2:20" ht="15.75" customHeight="1" x14ac:dyDescent="0.2">
      <c r="B159" s="135"/>
      <c r="C159" s="18"/>
      <c r="D159" s="18"/>
      <c r="E159" s="20" t="s">
        <v>269</v>
      </c>
      <c r="F159" s="20" t="s">
        <v>270</v>
      </c>
      <c r="G159" s="18"/>
      <c r="H159" s="74"/>
      <c r="I159" s="467"/>
      <c r="J159" s="461"/>
      <c r="K159" s="468"/>
      <c r="L159" s="510"/>
      <c r="M159" s="720"/>
      <c r="N159" s="336"/>
      <c r="P159" s="555"/>
      <c r="Q159" s="673"/>
      <c r="R159" s="687"/>
      <c r="S159" s="248"/>
      <c r="T159" s="292"/>
    </row>
    <row r="160" spans="2:20" ht="16.5" x14ac:dyDescent="0.2">
      <c r="B160" s="135"/>
      <c r="C160" s="18"/>
      <c r="D160" s="18"/>
      <c r="E160" s="18"/>
      <c r="F160" s="1074" t="s">
        <v>859</v>
      </c>
      <c r="G160" s="1086"/>
      <c r="H160" s="1086"/>
      <c r="I160" s="467"/>
      <c r="J160" s="461"/>
      <c r="K160" s="468"/>
      <c r="L160" s="510"/>
      <c r="M160" s="720"/>
      <c r="N160" s="336"/>
      <c r="P160" s="555"/>
      <c r="Q160" s="673"/>
      <c r="R160" s="694"/>
      <c r="S160" s="321"/>
      <c r="T160" s="292"/>
    </row>
    <row r="161" spans="2:20" ht="15.75" customHeight="1" x14ac:dyDescent="0.2">
      <c r="B161" s="135"/>
      <c r="C161" s="18"/>
      <c r="D161" s="18"/>
      <c r="E161" s="20" t="s">
        <v>275</v>
      </c>
      <c r="F161" s="20" t="s">
        <v>276</v>
      </c>
      <c r="G161" s="18"/>
      <c r="H161" s="74"/>
      <c r="I161" s="467" t="s">
        <v>83</v>
      </c>
      <c r="J161" s="461"/>
      <c r="K161" s="468">
        <f>N$3</f>
        <v>0</v>
      </c>
      <c r="L161" s="510">
        <f>J161*K161</f>
        <v>0</v>
      </c>
      <c r="M161" s="720">
        <v>1</v>
      </c>
      <c r="N161" s="336">
        <f>L161*M161</f>
        <v>0</v>
      </c>
      <c r="P161" s="555">
        <f>SUM(L161)</f>
        <v>0</v>
      </c>
      <c r="Q161" s="673">
        <v>0</v>
      </c>
      <c r="R161" s="686">
        <f>SUM(N161*Q161)</f>
        <v>0</v>
      </c>
      <c r="S161" s="266">
        <f>SUM(N161-R161)</f>
        <v>0</v>
      </c>
      <c r="T161" s="293"/>
    </row>
    <row r="162" spans="2:20" ht="52.9" customHeight="1" x14ac:dyDescent="0.2">
      <c r="B162" s="135"/>
      <c r="C162" s="18"/>
      <c r="D162" s="18"/>
      <c r="E162" s="18"/>
      <c r="F162" s="1085" t="s">
        <v>687</v>
      </c>
      <c r="G162" s="1086"/>
      <c r="H162" s="1086"/>
      <c r="I162" s="467"/>
      <c r="J162" s="461"/>
      <c r="K162" s="468"/>
      <c r="L162" s="510"/>
      <c r="M162" s="720"/>
      <c r="N162" s="336"/>
      <c r="P162" s="555"/>
      <c r="Q162" s="673"/>
      <c r="R162" s="687"/>
      <c r="S162" s="248"/>
      <c r="T162" s="292"/>
    </row>
    <row r="163" spans="2:20" ht="15.75" customHeight="1" x14ac:dyDescent="0.2">
      <c r="B163" s="135"/>
      <c r="C163" s="18"/>
      <c r="D163" s="114" t="s">
        <v>277</v>
      </c>
      <c r="E163" s="114"/>
      <c r="F163" s="114"/>
      <c r="G163" s="148"/>
      <c r="H163" s="346"/>
      <c r="I163" s="533"/>
      <c r="J163" s="474"/>
      <c r="K163" s="534"/>
      <c r="L163" s="544"/>
      <c r="M163" s="1024"/>
      <c r="N163" s="286">
        <f>SUM(N164:N177)</f>
        <v>0</v>
      </c>
      <c r="P163" s="557"/>
      <c r="Q163" s="675"/>
      <c r="R163" s="685">
        <f>SUM(R164:R177)</f>
        <v>0</v>
      </c>
      <c r="S163" s="316">
        <f>SUM(S164:S177)</f>
        <v>0</v>
      </c>
      <c r="T163" s="727"/>
    </row>
    <row r="164" spans="2:20" ht="15.75" customHeight="1" x14ac:dyDescent="0.2">
      <c r="B164" s="135"/>
      <c r="C164" s="18"/>
      <c r="D164" s="18"/>
      <c r="E164" s="20" t="s">
        <v>278</v>
      </c>
      <c r="F164" s="20" t="s">
        <v>279</v>
      </c>
      <c r="G164" s="18"/>
      <c r="H164" s="74"/>
      <c r="I164" s="467"/>
      <c r="J164" s="461"/>
      <c r="K164" s="468"/>
      <c r="L164" s="510"/>
      <c r="M164" s="720"/>
      <c r="N164" s="336"/>
      <c r="P164" s="555"/>
      <c r="Q164" s="673"/>
      <c r="R164" s="686"/>
      <c r="S164" s="266"/>
      <c r="T164" s="292"/>
    </row>
    <row r="165" spans="2:20" ht="67.150000000000006" customHeight="1" x14ac:dyDescent="0.2">
      <c r="B165" s="135"/>
      <c r="C165" s="18"/>
      <c r="D165" s="18"/>
      <c r="E165" s="18"/>
      <c r="F165" s="1085" t="s">
        <v>688</v>
      </c>
      <c r="G165" s="1086"/>
      <c r="H165" s="1086"/>
      <c r="I165" s="467"/>
      <c r="J165" s="461"/>
      <c r="K165" s="468"/>
      <c r="L165" s="510"/>
      <c r="M165" s="720"/>
      <c r="N165" s="336"/>
      <c r="P165" s="555"/>
      <c r="Q165" s="673"/>
      <c r="R165" s="686"/>
      <c r="S165" s="266"/>
      <c r="T165" s="293"/>
    </row>
    <row r="166" spans="2:20" ht="15.75" customHeight="1" x14ac:dyDescent="0.2">
      <c r="B166" s="135"/>
      <c r="C166" s="18"/>
      <c r="D166" s="18"/>
      <c r="E166" s="18"/>
      <c r="F166" s="20" t="s">
        <v>280</v>
      </c>
      <c r="G166" s="20" t="s">
        <v>281</v>
      </c>
      <c r="H166" s="109"/>
      <c r="I166" s="467" t="s">
        <v>189</v>
      </c>
      <c r="J166" s="461"/>
      <c r="K166" s="468">
        <f>N$3</f>
        <v>0</v>
      </c>
      <c r="L166" s="510">
        <f>J166*K166</f>
        <v>0</v>
      </c>
      <c r="M166" s="720">
        <v>1</v>
      </c>
      <c r="N166" s="336">
        <f>L166*M166</f>
        <v>0</v>
      </c>
      <c r="P166" s="555">
        <f>SUM(L166)</f>
        <v>0</v>
      </c>
      <c r="Q166" s="673">
        <v>0</v>
      </c>
      <c r="R166" s="686">
        <f>SUM(N166*Q166)</f>
        <v>0</v>
      </c>
      <c r="S166" s="266">
        <f>SUM(N166-R166)</f>
        <v>0</v>
      </c>
      <c r="T166" s="293"/>
    </row>
    <row r="167" spans="2:20" ht="15.75" customHeight="1" x14ac:dyDescent="0.2">
      <c r="B167" s="135"/>
      <c r="C167" s="18"/>
      <c r="D167" s="18"/>
      <c r="E167" s="18"/>
      <c r="F167" s="20" t="s">
        <v>282</v>
      </c>
      <c r="G167" s="20" t="s">
        <v>283</v>
      </c>
      <c r="H167" s="109"/>
      <c r="I167" s="467" t="s">
        <v>189</v>
      </c>
      <c r="J167" s="461"/>
      <c r="K167" s="468">
        <f>N$3</f>
        <v>0</v>
      </c>
      <c r="L167" s="510">
        <f>J167*K167</f>
        <v>0</v>
      </c>
      <c r="M167" s="720">
        <v>1</v>
      </c>
      <c r="N167" s="336">
        <f>L167*M167</f>
        <v>0</v>
      </c>
      <c r="P167" s="555">
        <f>SUM(L167)</f>
        <v>0</v>
      </c>
      <c r="Q167" s="673">
        <v>0</v>
      </c>
      <c r="R167" s="686">
        <f>SUM(N167*Q167)</f>
        <v>0</v>
      </c>
      <c r="S167" s="266">
        <f>SUM(N167-R167)</f>
        <v>0</v>
      </c>
      <c r="T167" s="293"/>
    </row>
    <row r="168" spans="2:20" ht="15.75" customHeight="1" x14ac:dyDescent="0.2">
      <c r="B168" s="135"/>
      <c r="C168" s="18"/>
      <c r="D168" s="18"/>
      <c r="E168" s="18"/>
      <c r="F168" s="20" t="s">
        <v>284</v>
      </c>
      <c r="G168" s="20" t="s">
        <v>285</v>
      </c>
      <c r="H168" s="109"/>
      <c r="I168" s="467" t="s">
        <v>189</v>
      </c>
      <c r="J168" s="461"/>
      <c r="K168" s="468">
        <f>N$3</f>
        <v>0</v>
      </c>
      <c r="L168" s="510">
        <f>J168*K168</f>
        <v>0</v>
      </c>
      <c r="M168" s="720">
        <v>1</v>
      </c>
      <c r="N168" s="336">
        <f>L168*M168</f>
        <v>0</v>
      </c>
      <c r="P168" s="555">
        <f>SUM(L168)</f>
        <v>0</v>
      </c>
      <c r="Q168" s="673">
        <v>0</v>
      </c>
      <c r="R168" s="686">
        <f>SUM(N168*Q168)</f>
        <v>0</v>
      </c>
      <c r="S168" s="266">
        <f>SUM(N168-R168)</f>
        <v>0</v>
      </c>
      <c r="T168" s="293"/>
    </row>
    <row r="169" spans="2:20" ht="15.75" customHeight="1" x14ac:dyDescent="0.2">
      <c r="B169" s="135"/>
      <c r="C169" s="18"/>
      <c r="D169" s="18"/>
      <c r="E169" s="20" t="s">
        <v>286</v>
      </c>
      <c r="F169" s="20" t="s">
        <v>287</v>
      </c>
      <c r="G169" s="18"/>
      <c r="H169" s="74"/>
      <c r="I169" s="467"/>
      <c r="J169" s="461"/>
      <c r="K169" s="468"/>
      <c r="L169" s="510"/>
      <c r="M169" s="720"/>
      <c r="N169" s="336"/>
      <c r="P169" s="555"/>
      <c r="Q169" s="673"/>
      <c r="R169" s="686"/>
      <c r="S169" s="266"/>
      <c r="T169" s="292"/>
    </row>
    <row r="170" spans="2:20" ht="67.5" customHeight="1" x14ac:dyDescent="0.2">
      <c r="B170" s="135"/>
      <c r="C170" s="18"/>
      <c r="D170" s="18"/>
      <c r="E170" s="18"/>
      <c r="F170" s="1085" t="s">
        <v>689</v>
      </c>
      <c r="G170" s="1086"/>
      <c r="H170" s="1086"/>
      <c r="I170" s="467"/>
      <c r="J170" s="461"/>
      <c r="K170" s="468"/>
      <c r="L170" s="510"/>
      <c r="M170" s="720"/>
      <c r="N170" s="336"/>
      <c r="P170" s="555"/>
      <c r="Q170" s="673"/>
      <c r="R170" s="686"/>
      <c r="S170" s="266"/>
      <c r="T170" s="292"/>
    </row>
    <row r="171" spans="2:20" ht="15.75" customHeight="1" x14ac:dyDescent="0.2">
      <c r="B171" s="135"/>
      <c r="C171" s="18"/>
      <c r="D171" s="18"/>
      <c r="E171" s="18"/>
      <c r="F171" s="20" t="s">
        <v>288</v>
      </c>
      <c r="G171" s="20" t="s">
        <v>289</v>
      </c>
      <c r="H171" s="109"/>
      <c r="I171" s="467" t="s">
        <v>83</v>
      </c>
      <c r="J171" s="461"/>
      <c r="K171" s="468">
        <f>N$3</f>
        <v>0</v>
      </c>
      <c r="L171" s="510">
        <f>J171*K171</f>
        <v>0</v>
      </c>
      <c r="M171" s="720">
        <v>1</v>
      </c>
      <c r="N171" s="336">
        <f>L171*M171</f>
        <v>0</v>
      </c>
      <c r="P171" s="555">
        <f>SUM(L171)</f>
        <v>0</v>
      </c>
      <c r="Q171" s="673">
        <v>0</v>
      </c>
      <c r="R171" s="686">
        <f>SUM(N171*Q171)</f>
        <v>0</v>
      </c>
      <c r="S171" s="266">
        <f>SUM(N171-R171)</f>
        <v>0</v>
      </c>
      <c r="T171" s="293"/>
    </row>
    <row r="172" spans="2:20" ht="15.75" customHeight="1" x14ac:dyDescent="0.2">
      <c r="B172" s="135"/>
      <c r="C172" s="18"/>
      <c r="D172" s="18"/>
      <c r="E172" s="18"/>
      <c r="F172" s="20" t="s">
        <v>290</v>
      </c>
      <c r="G172" s="20" t="s">
        <v>291</v>
      </c>
      <c r="H172" s="109"/>
      <c r="I172" s="467" t="s">
        <v>83</v>
      </c>
      <c r="J172" s="461"/>
      <c r="K172" s="468">
        <f>N$3</f>
        <v>0</v>
      </c>
      <c r="L172" s="510">
        <f>J172*K172</f>
        <v>0</v>
      </c>
      <c r="M172" s="720">
        <v>1</v>
      </c>
      <c r="N172" s="336">
        <f>L172*M172</f>
        <v>0</v>
      </c>
      <c r="P172" s="555">
        <f>SUM(L172)</f>
        <v>0</v>
      </c>
      <c r="Q172" s="673">
        <v>0</v>
      </c>
      <c r="R172" s="686">
        <f>SUM(N172*Q172)</f>
        <v>0</v>
      </c>
      <c r="S172" s="266">
        <f>SUM(N172-R172)</f>
        <v>0</v>
      </c>
      <c r="T172" s="293"/>
    </row>
    <row r="173" spans="2:20" ht="15.75" customHeight="1" x14ac:dyDescent="0.2">
      <c r="B173" s="135"/>
      <c r="C173" s="18"/>
      <c r="D173" s="18"/>
      <c r="E173" s="18"/>
      <c r="F173" s="20" t="s">
        <v>292</v>
      </c>
      <c r="G173" s="20" t="s">
        <v>293</v>
      </c>
      <c r="H173" s="109"/>
      <c r="I173" s="467" t="s">
        <v>83</v>
      </c>
      <c r="J173" s="461"/>
      <c r="K173" s="468">
        <f>N$3</f>
        <v>0</v>
      </c>
      <c r="L173" s="510">
        <f>J173*K173</f>
        <v>0</v>
      </c>
      <c r="M173" s="720">
        <v>1</v>
      </c>
      <c r="N173" s="336">
        <f>L173*M173</f>
        <v>0</v>
      </c>
      <c r="P173" s="555">
        <f>SUM(L173)</f>
        <v>0</v>
      </c>
      <c r="Q173" s="673">
        <v>0</v>
      </c>
      <c r="R173" s="686">
        <f>SUM(N173*Q173)</f>
        <v>0</v>
      </c>
      <c r="S173" s="266">
        <f>SUM(N173-R173)</f>
        <v>0</v>
      </c>
      <c r="T173" s="293"/>
    </row>
    <row r="174" spans="2:20" ht="15.75" customHeight="1" x14ac:dyDescent="0.2">
      <c r="B174" s="135"/>
      <c r="C174" s="18"/>
      <c r="D174" s="18"/>
      <c r="E174" s="20" t="s">
        <v>294</v>
      </c>
      <c r="F174" s="20" t="s">
        <v>295</v>
      </c>
      <c r="G174" s="18"/>
      <c r="H174" s="74"/>
      <c r="I174" s="467"/>
      <c r="J174" s="461"/>
      <c r="K174" s="468"/>
      <c r="L174" s="510"/>
      <c r="M174" s="720"/>
      <c r="N174" s="336"/>
      <c r="P174" s="555"/>
      <c r="Q174" s="673"/>
      <c r="R174" s="686"/>
      <c r="S174" s="266"/>
      <c r="T174" s="292"/>
    </row>
    <row r="175" spans="2:20" ht="65.25" customHeight="1" x14ac:dyDescent="0.2">
      <c r="B175" s="135"/>
      <c r="C175" s="18"/>
      <c r="D175" s="18"/>
      <c r="E175" s="18"/>
      <c r="F175" s="1085" t="s">
        <v>690</v>
      </c>
      <c r="G175" s="1086"/>
      <c r="H175" s="1086"/>
      <c r="I175" s="467"/>
      <c r="J175" s="461"/>
      <c r="K175" s="468"/>
      <c r="L175" s="510"/>
      <c r="M175" s="720"/>
      <c r="N175" s="336"/>
      <c r="P175" s="554"/>
      <c r="Q175" s="672"/>
      <c r="R175" s="728"/>
      <c r="S175" s="729"/>
      <c r="T175" s="292"/>
    </row>
    <row r="176" spans="2:20" ht="15.75" customHeight="1" x14ac:dyDescent="0.2">
      <c r="B176" s="135"/>
      <c r="C176" s="18"/>
      <c r="D176" s="18"/>
      <c r="E176" s="18"/>
      <c r="F176" s="20" t="s">
        <v>296</v>
      </c>
      <c r="G176" s="20" t="s">
        <v>297</v>
      </c>
      <c r="H176" s="109"/>
      <c r="I176" s="467" t="s">
        <v>83</v>
      </c>
      <c r="J176" s="461"/>
      <c r="K176" s="468">
        <f>N$3</f>
        <v>0</v>
      </c>
      <c r="L176" s="510">
        <f>J176*K176</f>
        <v>0</v>
      </c>
      <c r="M176" s="720">
        <v>1</v>
      </c>
      <c r="N176" s="336">
        <f>L176*M176</f>
        <v>0</v>
      </c>
      <c r="P176" s="555">
        <f>SUM(L176)</f>
        <v>0</v>
      </c>
      <c r="Q176" s="673">
        <v>0</v>
      </c>
      <c r="R176" s="686">
        <f>SUM(N176*Q176)</f>
        <v>0</v>
      </c>
      <c r="S176" s="266">
        <f>SUM(N176-R176)</f>
        <v>0</v>
      </c>
      <c r="T176" s="293"/>
    </row>
    <row r="177" spans="2:20" ht="15.75" customHeight="1" x14ac:dyDescent="0.2">
      <c r="B177" s="135"/>
      <c r="C177" s="18"/>
      <c r="D177" s="18"/>
      <c r="E177" s="18"/>
      <c r="F177" s="20" t="s">
        <v>298</v>
      </c>
      <c r="G177" s="20" t="s">
        <v>299</v>
      </c>
      <c r="H177" s="109"/>
      <c r="I177" s="467" t="s">
        <v>83</v>
      </c>
      <c r="J177" s="461"/>
      <c r="K177" s="468">
        <f>N$3</f>
        <v>0</v>
      </c>
      <c r="L177" s="510">
        <f>J177*K177</f>
        <v>0</v>
      </c>
      <c r="M177" s="720">
        <v>1</v>
      </c>
      <c r="N177" s="336">
        <f>L177*M177</f>
        <v>0</v>
      </c>
      <c r="P177" s="555">
        <f>SUM(L177)</f>
        <v>0</v>
      </c>
      <c r="Q177" s="673">
        <v>0</v>
      </c>
      <c r="R177" s="686">
        <f>SUM(N177*Q177)</f>
        <v>0</v>
      </c>
      <c r="S177" s="266">
        <f>SUM(N177-R177)</f>
        <v>0</v>
      </c>
      <c r="T177" s="293"/>
    </row>
    <row r="178" spans="2:20" ht="15.75" customHeight="1" x14ac:dyDescent="0.2">
      <c r="B178" s="135"/>
      <c r="C178" s="18"/>
      <c r="D178" s="114" t="s">
        <v>300</v>
      </c>
      <c r="E178" s="114"/>
      <c r="F178" s="114"/>
      <c r="G178" s="148"/>
      <c r="H178" s="346"/>
      <c r="I178" s="533"/>
      <c r="J178" s="474"/>
      <c r="K178" s="534"/>
      <c r="L178" s="544"/>
      <c r="M178" s="1024"/>
      <c r="N178" s="286">
        <f>SUM(N179:N189)</f>
        <v>0</v>
      </c>
      <c r="P178" s="557"/>
      <c r="Q178" s="675"/>
      <c r="R178" s="685">
        <f>SUM(R179:R189)</f>
        <v>0</v>
      </c>
      <c r="S178" s="316">
        <f>SUM(S179:S189)</f>
        <v>0</v>
      </c>
      <c r="T178" s="727"/>
    </row>
    <row r="179" spans="2:20" ht="15.75" customHeight="1" x14ac:dyDescent="0.2">
      <c r="B179" s="135"/>
      <c r="C179" s="18"/>
      <c r="D179" s="18"/>
      <c r="E179" s="20" t="s">
        <v>301</v>
      </c>
      <c r="F179" s="20" t="s">
        <v>302</v>
      </c>
      <c r="G179" s="18"/>
      <c r="H179" s="74"/>
      <c r="I179" s="467"/>
      <c r="J179" s="461"/>
      <c r="K179" s="468"/>
      <c r="L179" s="510"/>
      <c r="M179" s="720"/>
      <c r="N179" s="336"/>
      <c r="P179" s="555"/>
      <c r="Q179" s="673"/>
      <c r="R179" s="686"/>
      <c r="S179" s="266"/>
      <c r="T179" s="293"/>
    </row>
    <row r="180" spans="2:20" ht="70.150000000000006" customHeight="1" x14ac:dyDescent="0.2">
      <c r="B180" s="135"/>
      <c r="C180" s="18"/>
      <c r="D180" s="18"/>
      <c r="E180" s="18"/>
      <c r="F180" s="1085" t="s">
        <v>691</v>
      </c>
      <c r="G180" s="1086"/>
      <c r="H180" s="1086"/>
      <c r="I180" s="467"/>
      <c r="J180" s="461"/>
      <c r="K180" s="468"/>
      <c r="L180" s="510"/>
      <c r="M180" s="720"/>
      <c r="N180" s="336"/>
      <c r="P180" s="555"/>
      <c r="Q180" s="673"/>
      <c r="R180" s="686"/>
      <c r="S180" s="266"/>
      <c r="T180" s="293"/>
    </row>
    <row r="181" spans="2:20" ht="15.75" customHeight="1" x14ac:dyDescent="0.2">
      <c r="B181" s="135"/>
      <c r="C181" s="18"/>
      <c r="D181" s="18"/>
      <c r="E181" s="18"/>
      <c r="F181" s="20" t="s">
        <v>303</v>
      </c>
      <c r="G181" s="20" t="s">
        <v>304</v>
      </c>
      <c r="H181" s="109"/>
      <c r="I181" s="467" t="s">
        <v>189</v>
      </c>
      <c r="J181" s="461"/>
      <c r="K181" s="468">
        <f>N$3</f>
        <v>0</v>
      </c>
      <c r="L181" s="510">
        <f>J181*K181</f>
        <v>0</v>
      </c>
      <c r="M181" s="720">
        <v>1</v>
      </c>
      <c r="N181" s="336">
        <f>L181*M181</f>
        <v>0</v>
      </c>
      <c r="P181" s="555">
        <f>SUM(L181)</f>
        <v>0</v>
      </c>
      <c r="Q181" s="673">
        <v>0</v>
      </c>
      <c r="R181" s="686">
        <f>SUM(N181*Q181)</f>
        <v>0</v>
      </c>
      <c r="S181" s="266">
        <f>SUM(N181-R181)</f>
        <v>0</v>
      </c>
      <c r="T181" s="293"/>
    </row>
    <row r="182" spans="2:20" ht="15.75" customHeight="1" x14ac:dyDescent="0.2">
      <c r="B182" s="135"/>
      <c r="C182" s="18"/>
      <c r="D182" s="18"/>
      <c r="E182" s="18"/>
      <c r="F182" s="20" t="s">
        <v>305</v>
      </c>
      <c r="G182" s="20" t="s">
        <v>306</v>
      </c>
      <c r="H182" s="109"/>
      <c r="I182" s="467" t="s">
        <v>189</v>
      </c>
      <c r="J182" s="461"/>
      <c r="K182" s="468">
        <f>N$3</f>
        <v>0</v>
      </c>
      <c r="L182" s="510">
        <f>J182*K182</f>
        <v>0</v>
      </c>
      <c r="M182" s="720">
        <v>1</v>
      </c>
      <c r="N182" s="336">
        <f>L182*M182</f>
        <v>0</v>
      </c>
      <c r="P182" s="555">
        <f>SUM(L182)</f>
        <v>0</v>
      </c>
      <c r="Q182" s="673">
        <v>0</v>
      </c>
      <c r="R182" s="686">
        <f>SUM(N182*Q182)</f>
        <v>0</v>
      </c>
      <c r="S182" s="266">
        <f>SUM(N182-R182)</f>
        <v>0</v>
      </c>
      <c r="T182" s="293"/>
    </row>
    <row r="183" spans="2:20" ht="15.75" customHeight="1" x14ac:dyDescent="0.2">
      <c r="B183" s="135"/>
      <c r="C183" s="18"/>
      <c r="D183" s="18"/>
      <c r="E183" s="18"/>
      <c r="F183" s="20" t="s">
        <v>307</v>
      </c>
      <c r="G183" s="20" t="s">
        <v>308</v>
      </c>
      <c r="H183" s="109"/>
      <c r="I183" s="467" t="s">
        <v>189</v>
      </c>
      <c r="J183" s="461"/>
      <c r="K183" s="468">
        <f>N$3</f>
        <v>0</v>
      </c>
      <c r="L183" s="510">
        <f>J183*K183</f>
        <v>0</v>
      </c>
      <c r="M183" s="720">
        <v>1</v>
      </c>
      <c r="N183" s="336">
        <f>L183*M183</f>
        <v>0</v>
      </c>
      <c r="P183" s="555">
        <f>SUM(L183)</f>
        <v>0</v>
      </c>
      <c r="Q183" s="673">
        <v>0</v>
      </c>
      <c r="R183" s="686">
        <f>SUM(N183*Q183)</f>
        <v>0</v>
      </c>
      <c r="S183" s="266">
        <f>SUM(N183-R183)</f>
        <v>0</v>
      </c>
      <c r="T183" s="293"/>
    </row>
    <row r="184" spans="2:20" ht="15.75" customHeight="1" x14ac:dyDescent="0.2">
      <c r="B184" s="135"/>
      <c r="C184" s="18"/>
      <c r="D184" s="18"/>
      <c r="E184" s="20" t="s">
        <v>309</v>
      </c>
      <c r="F184" s="20" t="s">
        <v>310</v>
      </c>
      <c r="G184" s="18"/>
      <c r="H184" s="74"/>
      <c r="I184" s="467"/>
      <c r="J184" s="461"/>
      <c r="K184" s="468"/>
      <c r="L184" s="510"/>
      <c r="M184" s="720"/>
      <c r="N184" s="336"/>
      <c r="P184" s="555"/>
      <c r="Q184" s="673"/>
      <c r="R184" s="686"/>
      <c r="S184" s="266"/>
      <c r="T184" s="293"/>
    </row>
    <row r="185" spans="2:20" ht="63" customHeight="1" x14ac:dyDescent="0.2">
      <c r="B185" s="135"/>
      <c r="C185" s="18"/>
      <c r="D185" s="18"/>
      <c r="E185" s="18"/>
      <c r="F185" s="1085" t="s">
        <v>692</v>
      </c>
      <c r="G185" s="1086"/>
      <c r="H185" s="1086"/>
      <c r="I185" s="467"/>
      <c r="J185" s="461"/>
      <c r="K185" s="468"/>
      <c r="L185" s="510"/>
      <c r="M185" s="720"/>
      <c r="N185" s="336"/>
      <c r="P185" s="555"/>
      <c r="Q185" s="673"/>
      <c r="R185" s="686"/>
      <c r="S185" s="266"/>
      <c r="T185" s="293"/>
    </row>
    <row r="186" spans="2:20" ht="15.75" customHeight="1" x14ac:dyDescent="0.2">
      <c r="B186" s="135"/>
      <c r="C186" s="18"/>
      <c r="D186" s="18"/>
      <c r="E186" s="18"/>
      <c r="F186" s="20" t="s">
        <v>311</v>
      </c>
      <c r="G186" s="20" t="s">
        <v>306</v>
      </c>
      <c r="H186" s="109"/>
      <c r="I186" s="467" t="s">
        <v>189</v>
      </c>
      <c r="J186" s="461"/>
      <c r="K186" s="468">
        <f>N$3</f>
        <v>0</v>
      </c>
      <c r="L186" s="510">
        <f>J186*K186</f>
        <v>0</v>
      </c>
      <c r="M186" s="720">
        <v>1</v>
      </c>
      <c r="N186" s="336">
        <f>L186*M186</f>
        <v>0</v>
      </c>
      <c r="P186" s="555">
        <f>SUM(L186)</f>
        <v>0</v>
      </c>
      <c r="Q186" s="673">
        <v>0</v>
      </c>
      <c r="R186" s="686">
        <f>SUM(N186*Q186)</f>
        <v>0</v>
      </c>
      <c r="S186" s="266">
        <f>SUM(N186-R186)</f>
        <v>0</v>
      </c>
      <c r="T186" s="293"/>
    </row>
    <row r="187" spans="2:20" ht="15.75" customHeight="1" x14ac:dyDescent="0.2">
      <c r="B187" s="135"/>
      <c r="C187" s="18"/>
      <c r="D187" s="18"/>
      <c r="E187" s="18"/>
      <c r="F187" s="20" t="s">
        <v>312</v>
      </c>
      <c r="G187" s="20" t="s">
        <v>308</v>
      </c>
      <c r="H187" s="109"/>
      <c r="I187" s="467" t="s">
        <v>189</v>
      </c>
      <c r="J187" s="461"/>
      <c r="K187" s="468">
        <f>N$3</f>
        <v>0</v>
      </c>
      <c r="L187" s="510">
        <f>J187*K187</f>
        <v>0</v>
      </c>
      <c r="M187" s="720">
        <v>1</v>
      </c>
      <c r="N187" s="336">
        <f>L187*M187</f>
        <v>0</v>
      </c>
      <c r="P187" s="555">
        <f>SUM(L187)</f>
        <v>0</v>
      </c>
      <c r="Q187" s="673">
        <v>0</v>
      </c>
      <c r="R187" s="686">
        <f>SUM(N187*Q187)</f>
        <v>0</v>
      </c>
      <c r="S187" s="266">
        <f>SUM(N187-R187)</f>
        <v>0</v>
      </c>
      <c r="T187" s="293"/>
    </row>
    <row r="188" spans="2:20" ht="15.75" customHeight="1" x14ac:dyDescent="0.2">
      <c r="B188" s="135"/>
      <c r="C188" s="18"/>
      <c r="D188" s="18"/>
      <c r="E188" s="20" t="s">
        <v>313</v>
      </c>
      <c r="F188" s="20" t="s">
        <v>314</v>
      </c>
      <c r="G188" s="18"/>
      <c r="H188" s="74"/>
      <c r="I188" s="467" t="s">
        <v>83</v>
      </c>
      <c r="J188" s="461"/>
      <c r="K188" s="468">
        <f>N$3</f>
        <v>0</v>
      </c>
      <c r="L188" s="510">
        <f>J188*K188</f>
        <v>0</v>
      </c>
      <c r="M188" s="720">
        <v>1</v>
      </c>
      <c r="N188" s="336">
        <f>L188*M188</f>
        <v>0</v>
      </c>
      <c r="P188" s="555">
        <f>SUM(L188)</f>
        <v>0</v>
      </c>
      <c r="Q188" s="673">
        <v>0</v>
      </c>
      <c r="R188" s="686">
        <f>SUM(N188*Q188)</f>
        <v>0</v>
      </c>
      <c r="S188" s="266">
        <f>SUM(N188-R188)</f>
        <v>0</v>
      </c>
      <c r="T188" s="293"/>
    </row>
    <row r="189" spans="2:20" ht="69" customHeight="1" x14ac:dyDescent="0.2">
      <c r="B189" s="135"/>
      <c r="C189" s="18"/>
      <c r="D189" s="18"/>
      <c r="E189" s="18"/>
      <c r="F189" s="1085" t="s">
        <v>693</v>
      </c>
      <c r="G189" s="1086"/>
      <c r="H189" s="1086"/>
      <c r="I189" s="467"/>
      <c r="J189" s="461"/>
      <c r="K189" s="468"/>
      <c r="L189" s="510"/>
      <c r="M189" s="720"/>
      <c r="N189" s="336"/>
      <c r="P189" s="555"/>
      <c r="Q189" s="673"/>
      <c r="R189" s="686"/>
      <c r="S189" s="266"/>
      <c r="T189" s="293"/>
    </row>
    <row r="190" spans="2:20" ht="15.75" customHeight="1" x14ac:dyDescent="0.2">
      <c r="B190" s="135"/>
      <c r="C190" s="18"/>
      <c r="D190" s="114" t="s">
        <v>315</v>
      </c>
      <c r="E190" s="114"/>
      <c r="F190" s="114"/>
      <c r="G190" s="148"/>
      <c r="H190" s="346"/>
      <c r="I190" s="533"/>
      <c r="J190" s="474"/>
      <c r="K190" s="534"/>
      <c r="L190" s="544"/>
      <c r="M190" s="1024"/>
      <c r="N190" s="286">
        <f>SUM(N191:N196)</f>
        <v>0</v>
      </c>
      <c r="P190" s="559"/>
      <c r="Q190" s="678"/>
      <c r="R190" s="685">
        <f>SUM(R191:R196)</f>
        <v>0</v>
      </c>
      <c r="S190" s="316">
        <f>SUM(S191:S196)</f>
        <v>0</v>
      </c>
      <c r="T190" s="296"/>
    </row>
    <row r="191" spans="2:20" ht="15.75" customHeight="1" x14ac:dyDescent="0.2">
      <c r="B191" s="135"/>
      <c r="C191" s="18"/>
      <c r="D191" s="18"/>
      <c r="E191" s="20" t="s">
        <v>316</v>
      </c>
      <c r="F191" s="20" t="s">
        <v>317</v>
      </c>
      <c r="G191" s="18"/>
      <c r="H191" s="74"/>
      <c r="I191" s="467"/>
      <c r="J191" s="461"/>
      <c r="K191" s="468"/>
      <c r="L191" s="510"/>
      <c r="M191" s="720"/>
      <c r="N191" s="336"/>
      <c r="P191" s="554"/>
      <c r="Q191" s="672"/>
      <c r="R191" s="688"/>
      <c r="S191" s="271"/>
      <c r="T191" s="292"/>
    </row>
    <row r="192" spans="2:20" ht="67.900000000000006" customHeight="1" x14ac:dyDescent="0.2">
      <c r="B192" s="135"/>
      <c r="C192" s="18"/>
      <c r="D192" s="18"/>
      <c r="E192" s="18"/>
      <c r="F192" s="1085" t="s">
        <v>694</v>
      </c>
      <c r="G192" s="1086"/>
      <c r="H192" s="1086"/>
      <c r="I192" s="467"/>
      <c r="J192" s="461"/>
      <c r="K192" s="468"/>
      <c r="L192" s="510"/>
      <c r="M192" s="720"/>
      <c r="N192" s="336"/>
      <c r="P192" s="554"/>
      <c r="Q192" s="672"/>
      <c r="R192" s="688"/>
      <c r="S192" s="271"/>
      <c r="T192" s="292"/>
    </row>
    <row r="193" spans="2:20" ht="15.75" customHeight="1" x14ac:dyDescent="0.2">
      <c r="B193" s="135"/>
      <c r="C193" s="18"/>
      <c r="D193" s="18"/>
      <c r="E193" s="18"/>
      <c r="F193" s="20" t="s">
        <v>318</v>
      </c>
      <c r="G193" s="20" t="s">
        <v>304</v>
      </c>
      <c r="H193" s="109"/>
      <c r="I193" s="467" t="s">
        <v>189</v>
      </c>
      <c r="J193" s="461"/>
      <c r="K193" s="468">
        <f>N$3</f>
        <v>0</v>
      </c>
      <c r="L193" s="510">
        <f>J193*K193</f>
        <v>0</v>
      </c>
      <c r="M193" s="720">
        <v>1</v>
      </c>
      <c r="N193" s="336">
        <f>L193*M193</f>
        <v>0</v>
      </c>
      <c r="P193" s="555">
        <f>SUM(L193)</f>
        <v>0</v>
      </c>
      <c r="Q193" s="673">
        <v>0</v>
      </c>
      <c r="R193" s="686">
        <f>SUM(N193*Q193)</f>
        <v>0</v>
      </c>
      <c r="S193" s="266">
        <f>SUM(N193-R193)</f>
        <v>0</v>
      </c>
      <c r="T193" s="293"/>
    </row>
    <row r="194" spans="2:20" ht="15.75" customHeight="1" x14ac:dyDescent="0.2">
      <c r="B194" s="135"/>
      <c r="C194" s="18"/>
      <c r="D194" s="18"/>
      <c r="E194" s="18"/>
      <c r="F194" s="20" t="s">
        <v>319</v>
      </c>
      <c r="G194" s="20" t="s">
        <v>306</v>
      </c>
      <c r="H194" s="74"/>
      <c r="I194" s="467" t="s">
        <v>189</v>
      </c>
      <c r="J194" s="461"/>
      <c r="K194" s="468">
        <f>N$3</f>
        <v>0</v>
      </c>
      <c r="L194" s="510">
        <f>J194*K194</f>
        <v>0</v>
      </c>
      <c r="M194" s="720">
        <v>1</v>
      </c>
      <c r="N194" s="336">
        <f>L194*M194</f>
        <v>0</v>
      </c>
      <c r="P194" s="555">
        <f>SUM(L194)</f>
        <v>0</v>
      </c>
      <c r="Q194" s="673">
        <v>0</v>
      </c>
      <c r="R194" s="686">
        <f>SUM(N194*Q194)</f>
        <v>0</v>
      </c>
      <c r="S194" s="266">
        <f>SUM(N194-R194)</f>
        <v>0</v>
      </c>
      <c r="T194" s="293"/>
    </row>
    <row r="195" spans="2:20" ht="15.75" customHeight="1" x14ac:dyDescent="0.2">
      <c r="B195" s="135"/>
      <c r="C195" s="18"/>
      <c r="D195" s="18"/>
      <c r="E195" s="20" t="s">
        <v>320</v>
      </c>
      <c r="F195" s="20" t="s">
        <v>321</v>
      </c>
      <c r="G195" s="18"/>
      <c r="H195" s="74"/>
      <c r="I195" s="467" t="s">
        <v>83</v>
      </c>
      <c r="J195" s="461"/>
      <c r="K195" s="468">
        <f>N$3</f>
        <v>0</v>
      </c>
      <c r="L195" s="510">
        <f>J195*K195</f>
        <v>0</v>
      </c>
      <c r="M195" s="720">
        <v>1</v>
      </c>
      <c r="N195" s="336">
        <f>L195*M195</f>
        <v>0</v>
      </c>
      <c r="P195" s="555">
        <f>SUM(L195)</f>
        <v>0</v>
      </c>
      <c r="Q195" s="673">
        <v>0</v>
      </c>
      <c r="R195" s="686">
        <f>SUM(N195*Q195)</f>
        <v>0</v>
      </c>
      <c r="S195" s="266">
        <f>SUM(N195-R195)</f>
        <v>0</v>
      </c>
      <c r="T195" s="293"/>
    </row>
    <row r="196" spans="2:20" ht="75" customHeight="1" x14ac:dyDescent="0.2">
      <c r="B196" s="135"/>
      <c r="C196" s="18"/>
      <c r="D196" s="18"/>
      <c r="E196" s="18"/>
      <c r="F196" s="1085" t="s">
        <v>695</v>
      </c>
      <c r="G196" s="1086"/>
      <c r="H196" s="1086"/>
      <c r="I196" s="467"/>
      <c r="J196" s="461"/>
      <c r="K196" s="468"/>
      <c r="L196" s="510"/>
      <c r="M196" s="720"/>
      <c r="N196" s="336"/>
      <c r="P196" s="554"/>
      <c r="Q196" s="672"/>
      <c r="R196" s="688"/>
      <c r="S196" s="271"/>
      <c r="T196" s="292"/>
    </row>
    <row r="197" spans="2:20" ht="15.75" customHeight="1" x14ac:dyDescent="0.2">
      <c r="B197" s="135"/>
      <c r="C197" s="62" t="s">
        <v>322</v>
      </c>
      <c r="D197" s="73"/>
      <c r="E197" s="73"/>
      <c r="F197" s="62"/>
      <c r="G197" s="73"/>
      <c r="H197" s="345"/>
      <c r="I197" s="531"/>
      <c r="J197" s="470"/>
      <c r="K197" s="532"/>
      <c r="L197" s="543"/>
      <c r="M197" s="1023"/>
      <c r="N197" s="287">
        <f>N198+N203+N217</f>
        <v>0</v>
      </c>
      <c r="P197" s="552"/>
      <c r="Q197" s="670"/>
      <c r="R197" s="689">
        <f>R198+R203+R217</f>
        <v>0</v>
      </c>
      <c r="S197" s="318">
        <f>S198+S203+S217</f>
        <v>0</v>
      </c>
      <c r="T197" s="666"/>
    </row>
    <row r="198" spans="2:20" ht="15.75" customHeight="1" x14ac:dyDescent="0.2">
      <c r="B198" s="135"/>
      <c r="C198" s="18"/>
      <c r="D198" s="114" t="s">
        <v>323</v>
      </c>
      <c r="E198" s="114"/>
      <c r="F198" s="114"/>
      <c r="G198" s="148"/>
      <c r="H198" s="346"/>
      <c r="I198" s="533"/>
      <c r="J198" s="474"/>
      <c r="K198" s="534"/>
      <c r="L198" s="544"/>
      <c r="M198" s="1024"/>
      <c r="N198" s="286">
        <f>SUM(N199:N202)</f>
        <v>0</v>
      </c>
      <c r="P198" s="557"/>
      <c r="Q198" s="675"/>
      <c r="R198" s="685">
        <f>SUM(R199:R202)</f>
        <v>0</v>
      </c>
      <c r="S198" s="316">
        <f>SUM(S199:S202)</f>
        <v>0</v>
      </c>
      <c r="T198" s="727"/>
    </row>
    <row r="199" spans="2:20" ht="15.75" customHeight="1" x14ac:dyDescent="0.2">
      <c r="B199" s="135"/>
      <c r="C199" s="18"/>
      <c r="D199" s="18"/>
      <c r="E199" s="20" t="s">
        <v>324</v>
      </c>
      <c r="F199" s="20" t="s">
        <v>325</v>
      </c>
      <c r="G199" s="18"/>
      <c r="H199" s="74"/>
      <c r="I199" s="467"/>
      <c r="J199" s="461"/>
      <c r="K199" s="468"/>
      <c r="L199" s="510"/>
      <c r="M199" s="720"/>
      <c r="N199" s="336"/>
      <c r="P199" s="555"/>
      <c r="Q199" s="673"/>
      <c r="R199" s="686"/>
      <c r="S199" s="266"/>
      <c r="T199" s="293"/>
    </row>
    <row r="200" spans="2:20" ht="67.5" customHeight="1" x14ac:dyDescent="0.2">
      <c r="B200" s="135"/>
      <c r="C200" s="18"/>
      <c r="D200" s="18"/>
      <c r="E200" s="18"/>
      <c r="F200" s="1085" t="s">
        <v>654</v>
      </c>
      <c r="G200" s="1086"/>
      <c r="H200" s="1086"/>
      <c r="I200" s="467"/>
      <c r="J200" s="461"/>
      <c r="K200" s="468"/>
      <c r="L200" s="510"/>
      <c r="M200" s="720"/>
      <c r="N200" s="336"/>
      <c r="P200" s="555"/>
      <c r="Q200" s="673"/>
      <c r="R200" s="686"/>
      <c r="S200" s="266"/>
      <c r="T200" s="293"/>
    </row>
    <row r="201" spans="2:20" ht="15.75" customHeight="1" x14ac:dyDescent="0.2">
      <c r="B201" s="135"/>
      <c r="C201" s="18"/>
      <c r="D201" s="18"/>
      <c r="E201" s="18"/>
      <c r="F201" s="20" t="s">
        <v>326</v>
      </c>
      <c r="G201" s="20" t="s">
        <v>327</v>
      </c>
      <c r="H201" s="109"/>
      <c r="I201" s="467" t="s">
        <v>83</v>
      </c>
      <c r="J201" s="461"/>
      <c r="K201" s="468">
        <f>N$3</f>
        <v>0</v>
      </c>
      <c r="L201" s="510">
        <f>J201*K201</f>
        <v>0</v>
      </c>
      <c r="M201" s="720">
        <v>1</v>
      </c>
      <c r="N201" s="336">
        <f>L201*M201</f>
        <v>0</v>
      </c>
      <c r="P201" s="555">
        <f>SUM(L201)</f>
        <v>0</v>
      </c>
      <c r="Q201" s="673">
        <v>0</v>
      </c>
      <c r="R201" s="686">
        <f>SUM(N201*Q201)</f>
        <v>0</v>
      </c>
      <c r="S201" s="266">
        <f>SUM(N201-R201)</f>
        <v>0</v>
      </c>
      <c r="T201" s="293"/>
    </row>
    <row r="202" spans="2:20" ht="15.75" customHeight="1" x14ac:dyDescent="0.2">
      <c r="B202" s="135"/>
      <c r="C202" s="18"/>
      <c r="D202" s="18"/>
      <c r="E202" s="18"/>
      <c r="F202" s="20" t="s">
        <v>328</v>
      </c>
      <c r="G202" s="20" t="s">
        <v>329</v>
      </c>
      <c r="H202" s="74"/>
      <c r="I202" s="467" t="s">
        <v>83</v>
      </c>
      <c r="J202" s="461"/>
      <c r="K202" s="468">
        <f>N$3</f>
        <v>0</v>
      </c>
      <c r="L202" s="510">
        <f>J202*K202</f>
        <v>0</v>
      </c>
      <c r="M202" s="720">
        <v>1</v>
      </c>
      <c r="N202" s="336">
        <f>L202*M202</f>
        <v>0</v>
      </c>
      <c r="P202" s="555">
        <f>SUM(L202)</f>
        <v>0</v>
      </c>
      <c r="Q202" s="673">
        <v>0</v>
      </c>
      <c r="R202" s="686">
        <f>SUM(N202*Q202)</f>
        <v>0</v>
      </c>
      <c r="S202" s="266">
        <f>SUM(N202-R202)</f>
        <v>0</v>
      </c>
      <c r="T202" s="293"/>
    </row>
    <row r="203" spans="2:20" ht="15.75" customHeight="1" x14ac:dyDescent="0.2">
      <c r="B203" s="135"/>
      <c r="C203" s="18"/>
      <c r="D203" s="114" t="s">
        <v>330</v>
      </c>
      <c r="E203" s="114"/>
      <c r="F203" s="114"/>
      <c r="G203" s="148"/>
      <c r="H203" s="346"/>
      <c r="I203" s="533"/>
      <c r="J203" s="474"/>
      <c r="K203" s="534"/>
      <c r="L203" s="544"/>
      <c r="M203" s="1024"/>
      <c r="N203" s="286">
        <f>SUM(N204:N216)</f>
        <v>0</v>
      </c>
      <c r="P203" s="559"/>
      <c r="Q203" s="678"/>
      <c r="R203" s="685">
        <f>SUM(R204:R216)</f>
        <v>0</v>
      </c>
      <c r="S203" s="316">
        <f>SUM(S204:S216)</f>
        <v>0</v>
      </c>
      <c r="T203" s="296"/>
    </row>
    <row r="204" spans="2:20" ht="15.75" customHeight="1" x14ac:dyDescent="0.2">
      <c r="B204" s="135"/>
      <c r="C204" s="18"/>
      <c r="D204" s="18"/>
      <c r="E204" s="20" t="s">
        <v>331</v>
      </c>
      <c r="F204" s="20" t="s">
        <v>332</v>
      </c>
      <c r="G204" s="18"/>
      <c r="H204" s="74"/>
      <c r="I204" s="467" t="s">
        <v>87</v>
      </c>
      <c r="J204" s="461"/>
      <c r="K204" s="468">
        <f>N$3</f>
        <v>0</v>
      </c>
      <c r="L204" s="510">
        <f>J204*K204</f>
        <v>0</v>
      </c>
      <c r="M204" s="720">
        <v>1</v>
      </c>
      <c r="N204" s="336">
        <f>L204*M204</f>
        <v>0</v>
      </c>
      <c r="P204" s="555">
        <f>SUM(L204)</f>
        <v>0</v>
      </c>
      <c r="Q204" s="673">
        <v>0</v>
      </c>
      <c r="R204" s="686">
        <f>SUM(N204*Q204)</f>
        <v>0</v>
      </c>
      <c r="S204" s="266">
        <f>SUM(N204-R204)</f>
        <v>0</v>
      </c>
      <c r="T204" s="293"/>
    </row>
    <row r="205" spans="2:20" ht="72" customHeight="1" x14ac:dyDescent="0.2">
      <c r="B205" s="135"/>
      <c r="C205" s="18"/>
      <c r="D205" s="18"/>
      <c r="E205" s="18"/>
      <c r="F205" s="1085" t="s">
        <v>655</v>
      </c>
      <c r="G205" s="1086"/>
      <c r="H205" s="1086"/>
      <c r="I205" s="467"/>
      <c r="J205" s="461"/>
      <c r="K205" s="468"/>
      <c r="L205" s="510"/>
      <c r="M205" s="720"/>
      <c r="N205" s="336"/>
      <c r="P205" s="555"/>
      <c r="Q205" s="673"/>
      <c r="R205" s="686"/>
      <c r="S205" s="266"/>
      <c r="T205" s="293"/>
    </row>
    <row r="206" spans="2:20" ht="15.75" customHeight="1" x14ac:dyDescent="0.2">
      <c r="B206" s="135"/>
      <c r="C206" s="18"/>
      <c r="D206" s="18"/>
      <c r="E206" s="20" t="s">
        <v>333</v>
      </c>
      <c r="F206" s="20" t="s">
        <v>334</v>
      </c>
      <c r="G206" s="18"/>
      <c r="H206" s="74"/>
      <c r="I206" s="467"/>
      <c r="J206" s="461"/>
      <c r="K206" s="468"/>
      <c r="L206" s="510"/>
      <c r="M206" s="720"/>
      <c r="N206" s="336"/>
      <c r="P206" s="555"/>
      <c r="Q206" s="673"/>
      <c r="R206" s="686"/>
      <c r="S206" s="266"/>
      <c r="T206" s="293"/>
    </row>
    <row r="207" spans="2:20" ht="68.25" customHeight="1" x14ac:dyDescent="0.2">
      <c r="B207" s="135"/>
      <c r="C207" s="18"/>
      <c r="D207" s="18"/>
      <c r="E207" s="18"/>
      <c r="F207" s="1085" t="s">
        <v>656</v>
      </c>
      <c r="G207" s="1086"/>
      <c r="H207" s="1086"/>
      <c r="I207" s="467"/>
      <c r="J207" s="461"/>
      <c r="K207" s="468"/>
      <c r="L207" s="510"/>
      <c r="M207" s="720"/>
      <c r="N207" s="336"/>
      <c r="P207" s="555"/>
      <c r="Q207" s="673"/>
      <c r="R207" s="686"/>
      <c r="S207" s="266"/>
      <c r="T207" s="293"/>
    </row>
    <row r="208" spans="2:20" ht="15.75" customHeight="1" x14ac:dyDescent="0.2">
      <c r="B208" s="135"/>
      <c r="C208" s="18"/>
      <c r="D208" s="18"/>
      <c r="E208" s="18"/>
      <c r="F208" s="20" t="s">
        <v>335</v>
      </c>
      <c r="G208" s="20" t="s">
        <v>336</v>
      </c>
      <c r="H208" s="109"/>
      <c r="I208" s="467" t="s">
        <v>83</v>
      </c>
      <c r="J208" s="461"/>
      <c r="K208" s="468">
        <f>N$3</f>
        <v>0</v>
      </c>
      <c r="L208" s="510">
        <f>J208*K208</f>
        <v>0</v>
      </c>
      <c r="M208" s="720">
        <v>1</v>
      </c>
      <c r="N208" s="336">
        <f>L208*M208</f>
        <v>0</v>
      </c>
      <c r="P208" s="555">
        <f>SUM(L208)</f>
        <v>0</v>
      </c>
      <c r="Q208" s="673">
        <v>0</v>
      </c>
      <c r="R208" s="686">
        <f>SUM(N208*Q208)</f>
        <v>0</v>
      </c>
      <c r="S208" s="266">
        <f>SUM(N208-R208)</f>
        <v>0</v>
      </c>
      <c r="T208" s="293"/>
    </row>
    <row r="209" spans="2:20" ht="15.75" customHeight="1" x14ac:dyDescent="0.2">
      <c r="B209" s="135"/>
      <c r="C209" s="18"/>
      <c r="D209" s="18"/>
      <c r="E209" s="18"/>
      <c r="F209" s="20" t="s">
        <v>337</v>
      </c>
      <c r="G209" s="20" t="s">
        <v>338</v>
      </c>
      <c r="H209" s="109"/>
      <c r="I209" s="467" t="s">
        <v>83</v>
      </c>
      <c r="J209" s="461"/>
      <c r="K209" s="468">
        <f>N$3</f>
        <v>0</v>
      </c>
      <c r="L209" s="510">
        <f>J209*K209</f>
        <v>0</v>
      </c>
      <c r="M209" s="720">
        <v>1</v>
      </c>
      <c r="N209" s="336">
        <f>L209*M209</f>
        <v>0</v>
      </c>
      <c r="P209" s="555">
        <f>SUM(L209)</f>
        <v>0</v>
      </c>
      <c r="Q209" s="673">
        <v>0</v>
      </c>
      <c r="R209" s="686">
        <f>SUM(N209*Q209)</f>
        <v>0</v>
      </c>
      <c r="S209" s="266">
        <f>SUM(N209-R209)</f>
        <v>0</v>
      </c>
      <c r="T209" s="293"/>
    </row>
    <row r="210" spans="2:20" ht="15.75" customHeight="1" x14ac:dyDescent="0.2">
      <c r="B210" s="135"/>
      <c r="C210" s="18"/>
      <c r="D210" s="18"/>
      <c r="E210" s="20" t="s">
        <v>339</v>
      </c>
      <c r="F210" s="20" t="s">
        <v>340</v>
      </c>
      <c r="G210" s="18"/>
      <c r="H210" s="74"/>
      <c r="I210" s="467"/>
      <c r="J210" s="461"/>
      <c r="K210" s="468"/>
      <c r="L210" s="510"/>
      <c r="M210" s="720"/>
      <c r="N210" s="336"/>
      <c r="P210" s="554"/>
      <c r="Q210" s="672"/>
      <c r="R210" s="687"/>
      <c r="S210" s="248"/>
      <c r="T210" s="292"/>
    </row>
    <row r="211" spans="2:20" ht="69.599999999999994" customHeight="1" x14ac:dyDescent="0.2">
      <c r="B211" s="135"/>
      <c r="C211" s="18"/>
      <c r="D211" s="18"/>
      <c r="E211" s="18"/>
      <c r="F211" s="1085" t="s">
        <v>657</v>
      </c>
      <c r="G211" s="1086"/>
      <c r="H211" s="1086"/>
      <c r="I211" s="467"/>
      <c r="J211" s="461"/>
      <c r="K211" s="468"/>
      <c r="L211" s="510"/>
      <c r="M211" s="720"/>
      <c r="N211" s="336"/>
      <c r="P211" s="554"/>
      <c r="Q211" s="672"/>
      <c r="R211" s="688"/>
      <c r="S211" s="271"/>
      <c r="T211" s="292"/>
    </row>
    <row r="212" spans="2:20" ht="15.75" customHeight="1" x14ac:dyDescent="0.2">
      <c r="B212" s="135"/>
      <c r="C212" s="18"/>
      <c r="D212" s="18"/>
      <c r="E212" s="18"/>
      <c r="F212" s="20" t="s">
        <v>341</v>
      </c>
      <c r="G212" s="20" t="s">
        <v>342</v>
      </c>
      <c r="H212" s="109"/>
      <c r="I212" s="467" t="s">
        <v>83</v>
      </c>
      <c r="J212" s="461"/>
      <c r="K212" s="468">
        <f>N$3</f>
        <v>0</v>
      </c>
      <c r="L212" s="510">
        <f>J212*K212</f>
        <v>0</v>
      </c>
      <c r="M212" s="720">
        <v>1</v>
      </c>
      <c r="N212" s="336">
        <f>L212*M212</f>
        <v>0</v>
      </c>
      <c r="P212" s="555">
        <f>SUM(L212)</f>
        <v>0</v>
      </c>
      <c r="Q212" s="673">
        <v>0</v>
      </c>
      <c r="R212" s="686">
        <f>SUM(N212*Q212)</f>
        <v>0</v>
      </c>
      <c r="S212" s="266">
        <f>SUM(N212-R212)</f>
        <v>0</v>
      </c>
      <c r="T212" s="293"/>
    </row>
    <row r="213" spans="2:20" ht="15.75" customHeight="1" x14ac:dyDescent="0.2">
      <c r="B213" s="135"/>
      <c r="C213" s="18"/>
      <c r="D213" s="18"/>
      <c r="E213" s="18"/>
      <c r="F213" s="20" t="s">
        <v>343</v>
      </c>
      <c r="G213" s="20" t="s">
        <v>344</v>
      </c>
      <c r="H213" s="109"/>
      <c r="I213" s="467" t="s">
        <v>83</v>
      </c>
      <c r="J213" s="461"/>
      <c r="K213" s="468">
        <f>N$3</f>
        <v>0</v>
      </c>
      <c r="L213" s="510">
        <f>J213*K213</f>
        <v>0</v>
      </c>
      <c r="M213" s="720">
        <v>1</v>
      </c>
      <c r="N213" s="336">
        <f>L213*M213</f>
        <v>0</v>
      </c>
      <c r="P213" s="555">
        <f>SUM(L213)</f>
        <v>0</v>
      </c>
      <c r="Q213" s="673">
        <v>0</v>
      </c>
      <c r="R213" s="686">
        <f>SUM(N213*Q213)</f>
        <v>0</v>
      </c>
      <c r="S213" s="266">
        <f>SUM(N213-R213)</f>
        <v>0</v>
      </c>
      <c r="T213" s="293"/>
    </row>
    <row r="214" spans="2:20" ht="15.75" customHeight="1" x14ac:dyDescent="0.2">
      <c r="B214" s="135"/>
      <c r="C214" s="18"/>
      <c r="D214" s="18"/>
      <c r="E214" s="20" t="s">
        <v>345</v>
      </c>
      <c r="F214" s="20" t="s">
        <v>346</v>
      </c>
      <c r="G214" s="18"/>
      <c r="H214" s="74"/>
      <c r="I214" s="467"/>
      <c r="J214" s="461"/>
      <c r="K214" s="468"/>
      <c r="L214" s="510"/>
      <c r="M214" s="720"/>
      <c r="N214" s="336"/>
      <c r="P214" s="555"/>
      <c r="Q214" s="673"/>
      <c r="R214" s="686"/>
      <c r="S214" s="266"/>
      <c r="T214" s="293"/>
    </row>
    <row r="215" spans="2:20" ht="50.45" customHeight="1" x14ac:dyDescent="0.2">
      <c r="B215" s="135"/>
      <c r="C215" s="18"/>
      <c r="D215" s="18"/>
      <c r="E215" s="18"/>
      <c r="F215" s="1085" t="s">
        <v>658</v>
      </c>
      <c r="G215" s="1086"/>
      <c r="H215" s="1086"/>
      <c r="I215" s="467"/>
      <c r="J215" s="461"/>
      <c r="K215" s="468"/>
      <c r="L215" s="510"/>
      <c r="M215" s="720"/>
      <c r="N215" s="336"/>
      <c r="P215" s="554"/>
      <c r="Q215" s="672"/>
      <c r="R215" s="687"/>
      <c r="S215" s="248"/>
      <c r="T215" s="292"/>
    </row>
    <row r="216" spans="2:20" ht="15.75" customHeight="1" x14ac:dyDescent="0.2">
      <c r="B216" s="135"/>
      <c r="C216" s="18"/>
      <c r="D216" s="18"/>
      <c r="E216" s="18"/>
      <c r="F216" s="20" t="s">
        <v>347</v>
      </c>
      <c r="G216" s="20" t="s">
        <v>348</v>
      </c>
      <c r="H216" s="109"/>
      <c r="I216" s="467" t="s">
        <v>87</v>
      </c>
      <c r="J216" s="461"/>
      <c r="K216" s="468">
        <f>N$3</f>
        <v>0</v>
      </c>
      <c r="L216" s="510">
        <f>J216*K216</f>
        <v>0</v>
      </c>
      <c r="M216" s="720">
        <v>1</v>
      </c>
      <c r="N216" s="336">
        <f>L216*M216</f>
        <v>0</v>
      </c>
      <c r="P216" s="555">
        <f>SUM(L216)</f>
        <v>0</v>
      </c>
      <c r="Q216" s="673">
        <v>0</v>
      </c>
      <c r="R216" s="686">
        <f>SUM(N216*Q216)</f>
        <v>0</v>
      </c>
      <c r="S216" s="266">
        <f>SUM(N216-R216)</f>
        <v>0</v>
      </c>
      <c r="T216" s="293"/>
    </row>
    <row r="217" spans="2:20" ht="15.75" customHeight="1" x14ac:dyDescent="0.2">
      <c r="B217" s="135"/>
      <c r="C217" s="18"/>
      <c r="D217" s="114" t="s">
        <v>349</v>
      </c>
      <c r="E217" s="114"/>
      <c r="F217" s="114"/>
      <c r="G217" s="148"/>
      <c r="H217" s="346"/>
      <c r="I217" s="533"/>
      <c r="J217" s="474"/>
      <c r="K217" s="534"/>
      <c r="L217" s="544"/>
      <c r="M217" s="1024"/>
      <c r="N217" s="286">
        <f>SUM(N218:N220)</f>
        <v>0</v>
      </c>
      <c r="P217" s="559"/>
      <c r="Q217" s="678"/>
      <c r="R217" s="685">
        <f>SUM(R218:R220)</f>
        <v>0</v>
      </c>
      <c r="S217" s="316">
        <f>SUM(S218:S220)</f>
        <v>0</v>
      </c>
      <c r="T217" s="296"/>
    </row>
    <row r="218" spans="2:20" ht="15.75" customHeight="1" x14ac:dyDescent="0.2">
      <c r="B218" s="135"/>
      <c r="C218" s="18"/>
      <c r="D218" s="18"/>
      <c r="E218" s="20" t="s">
        <v>350</v>
      </c>
      <c r="F218" s="20" t="s">
        <v>351</v>
      </c>
      <c r="G218" s="18"/>
      <c r="H218" s="74"/>
      <c r="I218" s="467" t="s">
        <v>87</v>
      </c>
      <c r="J218" s="461"/>
      <c r="K218" s="468">
        <f>N$3</f>
        <v>0</v>
      </c>
      <c r="L218" s="510">
        <f>J218*K218</f>
        <v>0</v>
      </c>
      <c r="M218" s="720">
        <v>1</v>
      </c>
      <c r="N218" s="336">
        <f>L218*M218</f>
        <v>0</v>
      </c>
      <c r="P218" s="555">
        <f>SUM(L218)</f>
        <v>0</v>
      </c>
      <c r="Q218" s="673">
        <v>0</v>
      </c>
      <c r="R218" s="686">
        <f>SUM(N218*Q218)</f>
        <v>0</v>
      </c>
      <c r="S218" s="266">
        <f>SUM(N218-R218)</f>
        <v>0</v>
      </c>
      <c r="T218" s="293"/>
    </row>
    <row r="219" spans="2:20" ht="69.75" customHeight="1" x14ac:dyDescent="0.2">
      <c r="B219" s="241"/>
      <c r="C219" s="242"/>
      <c r="D219" s="242"/>
      <c r="E219" s="242"/>
      <c r="F219" s="1115" t="s">
        <v>659</v>
      </c>
      <c r="G219" s="1116"/>
      <c r="H219" s="1116"/>
      <c r="I219" s="736"/>
      <c r="J219" s="737"/>
      <c r="K219" s="738"/>
      <c r="L219" s="740"/>
      <c r="M219" s="1032"/>
      <c r="N219" s="391"/>
      <c r="P219" s="562"/>
      <c r="Q219" s="679"/>
      <c r="R219" s="697"/>
      <c r="S219" s="322"/>
      <c r="T219" s="297"/>
    </row>
    <row r="220" spans="2:20" ht="15.75" customHeight="1" x14ac:dyDescent="0.2">
      <c r="B220" s="225"/>
      <c r="C220" s="226"/>
      <c r="D220" s="226"/>
      <c r="E220" s="226"/>
      <c r="F220" s="227"/>
      <c r="G220" s="226"/>
      <c r="H220" s="350"/>
      <c r="I220" s="540"/>
      <c r="J220" s="491"/>
      <c r="K220" s="541"/>
      <c r="L220" s="548"/>
      <c r="M220" s="1027"/>
      <c r="N220" s="390"/>
      <c r="P220" s="743"/>
      <c r="Q220" s="748"/>
      <c r="R220" s="751"/>
      <c r="S220" s="701"/>
      <c r="T220" s="746"/>
    </row>
    <row r="221" spans="2:20" ht="15.75" customHeight="1" x14ac:dyDescent="0.2">
      <c r="B221" s="104"/>
      <c r="C221" s="28"/>
      <c r="D221" s="28"/>
      <c r="E221" s="28"/>
      <c r="F221" s="29"/>
      <c r="G221" s="28"/>
      <c r="H221" s="351" t="s">
        <v>875</v>
      </c>
      <c r="I221" s="493"/>
      <c r="J221" s="494"/>
      <c r="K221" s="494"/>
      <c r="L221" s="517"/>
      <c r="M221" s="1028"/>
      <c r="N221" s="300">
        <f>N150+N101+N37+N6</f>
        <v>0</v>
      </c>
      <c r="P221" s="758"/>
      <c r="Q221" s="759"/>
      <c r="R221" s="300">
        <f>R150+R101+R37+R6</f>
        <v>0</v>
      </c>
      <c r="S221" s="300">
        <f>S150+S101+S37+S6</f>
        <v>0</v>
      </c>
      <c r="T221" s="760"/>
    </row>
    <row r="222" spans="2:20" ht="15.75" customHeight="1" x14ac:dyDescent="0.2">
      <c r="B222" s="106"/>
      <c r="C222" s="107"/>
      <c r="D222" s="107"/>
      <c r="E222" s="107"/>
      <c r="F222" s="108"/>
      <c r="G222" s="107"/>
      <c r="H222" s="352"/>
      <c r="I222" s="495"/>
      <c r="J222" s="496"/>
      <c r="K222" s="497"/>
      <c r="L222" s="518"/>
      <c r="M222" s="1029"/>
      <c r="N222" s="391"/>
      <c r="P222" s="564"/>
      <c r="Q222" s="682"/>
      <c r="R222" s="700"/>
      <c r="S222" s="276"/>
      <c r="T222" s="298"/>
    </row>
    <row r="223" spans="2:20" ht="15.75" customHeight="1" x14ac:dyDescent="0.2">
      <c r="B223" s="80"/>
      <c r="C223" s="81"/>
      <c r="D223" s="81"/>
      <c r="E223" s="81"/>
      <c r="F223" s="82"/>
      <c r="G223" s="81"/>
      <c r="H223" s="81"/>
      <c r="I223" s="76"/>
      <c r="J223" s="184"/>
      <c r="K223" s="141"/>
      <c r="L223" s="141"/>
      <c r="M223" s="986"/>
      <c r="N223" s="142"/>
    </row>
    <row r="224" spans="2:20" ht="15.75" customHeight="1" x14ac:dyDescent="0.2">
      <c r="P224" s="633"/>
      <c r="Q224" s="634"/>
      <c r="R224" s="192"/>
      <c r="S224" s="192"/>
      <c r="T224" s="15"/>
    </row>
    <row r="225" spans="16:20" ht="15.75" customHeight="1" x14ac:dyDescent="0.2">
      <c r="P225" s="633"/>
      <c r="Q225" s="634"/>
      <c r="R225" s="192"/>
      <c r="S225" s="192"/>
      <c r="T225" s="15"/>
    </row>
    <row r="228" spans="16:20" ht="15.75" customHeight="1" x14ac:dyDescent="0.2">
      <c r="P228" s="633"/>
      <c r="Q228" s="634"/>
      <c r="R228" s="192"/>
      <c r="S228" s="192"/>
      <c r="T228" s="15"/>
    </row>
    <row r="229" spans="16:20" ht="15.75" customHeight="1" x14ac:dyDescent="0.2">
      <c r="R229" s="635"/>
      <c r="S229" s="635"/>
    </row>
    <row r="230" spans="16:20" ht="15.75" customHeight="1" x14ac:dyDescent="0.2">
      <c r="P230" s="633"/>
      <c r="Q230" s="634"/>
      <c r="R230" s="192"/>
      <c r="S230" s="192"/>
      <c r="T230" s="15"/>
    </row>
    <row r="233" spans="16:20" ht="15.75" customHeight="1" x14ac:dyDescent="0.2">
      <c r="P233" s="732"/>
      <c r="R233" s="638"/>
      <c r="S233" s="638"/>
    </row>
  </sheetData>
  <mergeCells count="79">
    <mergeCell ref="P2:T2"/>
    <mergeCell ref="P3:T3"/>
    <mergeCell ref="B3:L3"/>
    <mergeCell ref="G4:H4"/>
    <mergeCell ref="G5:H5"/>
    <mergeCell ref="G6:H6"/>
    <mergeCell ref="B2:L2"/>
    <mergeCell ref="G7:H7"/>
    <mergeCell ref="G11:H11"/>
    <mergeCell ref="G13:H13"/>
    <mergeCell ref="G15:H15"/>
    <mergeCell ref="G17:H17"/>
    <mergeCell ref="G32:H32"/>
    <mergeCell ref="G34:H34"/>
    <mergeCell ref="G36:H36"/>
    <mergeCell ref="G42:H42"/>
    <mergeCell ref="G19:H19"/>
    <mergeCell ref="G21:H21"/>
    <mergeCell ref="G23:H23"/>
    <mergeCell ref="G26:H26"/>
    <mergeCell ref="F29:H29"/>
    <mergeCell ref="G44:H44"/>
    <mergeCell ref="G46:H46"/>
    <mergeCell ref="G48:H48"/>
    <mergeCell ref="G50:H50"/>
    <mergeCell ref="G52:H52"/>
    <mergeCell ref="G55:H55"/>
    <mergeCell ref="G57:H57"/>
    <mergeCell ref="G59:H59"/>
    <mergeCell ref="G62:H62"/>
    <mergeCell ref="G66:H66"/>
    <mergeCell ref="G68:H68"/>
    <mergeCell ref="G73:H73"/>
    <mergeCell ref="G75:H75"/>
    <mergeCell ref="G77:H77"/>
    <mergeCell ref="G79:H79"/>
    <mergeCell ref="F82:H82"/>
    <mergeCell ref="F86:H86"/>
    <mergeCell ref="F91:H91"/>
    <mergeCell ref="F93:H93"/>
    <mergeCell ref="F97:H97"/>
    <mergeCell ref="G100:H100"/>
    <mergeCell ref="G106:H106"/>
    <mergeCell ref="G108:H108"/>
    <mergeCell ref="G110:H110"/>
    <mergeCell ref="G112:H112"/>
    <mergeCell ref="G114:H114"/>
    <mergeCell ref="G117:H117"/>
    <mergeCell ref="G119:H119"/>
    <mergeCell ref="G121:H121"/>
    <mergeCell ref="G123:H123"/>
    <mergeCell ref="G125:H125"/>
    <mergeCell ref="F128:H128"/>
    <mergeCell ref="G131:H131"/>
    <mergeCell ref="G134:H134"/>
    <mergeCell ref="G138:H138"/>
    <mergeCell ref="G142:H142"/>
    <mergeCell ref="G145:H145"/>
    <mergeCell ref="G147:H147"/>
    <mergeCell ref="G149:H149"/>
    <mergeCell ref="F154:H154"/>
    <mergeCell ref="F156:H156"/>
    <mergeCell ref="F158:H158"/>
    <mergeCell ref="F160:H160"/>
    <mergeCell ref="F162:H162"/>
    <mergeCell ref="F165:H165"/>
    <mergeCell ref="F170:H170"/>
    <mergeCell ref="F175:H175"/>
    <mergeCell ref="F180:H180"/>
    <mergeCell ref="F185:H185"/>
    <mergeCell ref="F189:H189"/>
    <mergeCell ref="F211:H211"/>
    <mergeCell ref="F215:H215"/>
    <mergeCell ref="F219:H219"/>
    <mergeCell ref="F192:H192"/>
    <mergeCell ref="F196:H196"/>
    <mergeCell ref="F200:H200"/>
    <mergeCell ref="F205:H205"/>
    <mergeCell ref="F207:H207"/>
  </mergeCells>
  <phoneticPr fontId="6" type="noConversion"/>
  <printOptions horizontalCentered="1"/>
  <pageMargins left="0.39370078740157483" right="0.39370078740157483" top="0.39370078740157483" bottom="0.39370078740157483" header="0.31496062992125984" footer="0.31496062992125984"/>
  <pageSetup paperSize="119" scale="69" fitToHeight="0" orientation="landscape" horizontalDpi="1200" r:id="rId1"/>
  <headerFooter>
    <oddFooter>&amp;CPage &amp;P/&amp;N</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R182"/>
  <sheetViews>
    <sheetView zoomScaleNormal="100" zoomScaleSheetLayoutView="85" workbookViewId="0">
      <selection activeCell="K1" sqref="K1:K1048576"/>
    </sheetView>
  </sheetViews>
  <sheetFormatPr defaultColWidth="12" defaultRowHeight="15.75" customHeight="1" x14ac:dyDescent="0.2"/>
  <cols>
    <col min="1" max="2" width="3.83203125" style="13" customWidth="1"/>
    <col min="3" max="3" width="7.83203125" style="13" customWidth="1"/>
    <col min="4" max="4" width="8.83203125" style="13" customWidth="1"/>
    <col min="5" max="5" width="10.83203125" style="13" customWidth="1"/>
    <col min="6" max="6" width="15.83203125" style="14" customWidth="1"/>
    <col min="7" max="7" width="15.83203125" style="13" customWidth="1"/>
    <col min="8" max="8" width="60.83203125" style="13" customWidth="1"/>
    <col min="9" max="9" width="9" style="12" customWidth="1"/>
    <col min="10" max="10" width="6.83203125" style="191" customWidth="1"/>
    <col min="11" max="11" width="18.83203125" style="987" customWidth="1"/>
    <col min="12" max="12" width="18.83203125" style="95" customWidth="1"/>
    <col min="13" max="13" width="5.1640625" style="13" customWidth="1"/>
    <col min="14" max="14" width="18.33203125" style="35" bestFit="1" customWidth="1"/>
    <col min="15" max="15" width="15.83203125" style="35" customWidth="1"/>
    <col min="16" max="17" width="20.83203125" style="95" customWidth="1"/>
    <col min="18" max="18" width="40.33203125" style="13" customWidth="1"/>
    <col min="19" max="16384" width="12" style="13"/>
  </cols>
  <sheetData>
    <row r="1" spans="2:18" ht="21.75" customHeight="1" x14ac:dyDescent="0.2">
      <c r="B1" s="1"/>
      <c r="C1" s="1"/>
      <c r="D1" s="1"/>
      <c r="E1" s="1"/>
      <c r="F1" s="2"/>
      <c r="G1" s="1"/>
      <c r="H1" s="1"/>
      <c r="I1" s="3"/>
      <c r="J1" s="188"/>
      <c r="K1" s="967"/>
      <c r="L1" s="91"/>
    </row>
    <row r="2" spans="2:18" ht="15.75" customHeight="1" x14ac:dyDescent="0.2">
      <c r="B2" s="1091" t="str">
        <f>RECAPITULATIF!E2</f>
        <v>(INSERER LE NUMERO ET LE TITRE DU PROJET (XXXXX))</v>
      </c>
      <c r="C2" s="1092"/>
      <c r="D2" s="1092"/>
      <c r="E2" s="1092"/>
      <c r="F2" s="1092"/>
      <c r="G2" s="1092"/>
      <c r="H2" s="1092"/>
      <c r="I2" s="1092"/>
      <c r="J2" s="1092"/>
      <c r="K2" s="968" t="s">
        <v>835</v>
      </c>
      <c r="L2" s="97" t="str">
        <f>(RECAPITULATIF!I6)</f>
        <v>HTG</v>
      </c>
      <c r="N2" s="1069" t="s">
        <v>870</v>
      </c>
      <c r="O2" s="1070"/>
      <c r="P2" s="1070"/>
      <c r="Q2" s="1070"/>
      <c r="R2" s="1071"/>
    </row>
    <row r="3" spans="2:18" ht="23.45" customHeight="1" x14ac:dyDescent="0.2">
      <c r="B3" s="1076" t="s">
        <v>849</v>
      </c>
      <c r="C3" s="1077"/>
      <c r="D3" s="1077"/>
      <c r="E3" s="1077"/>
      <c r="F3" s="1077"/>
      <c r="G3" s="1077"/>
      <c r="H3" s="1077"/>
      <c r="I3" s="1077"/>
      <c r="J3" s="1077"/>
      <c r="K3" s="1035"/>
      <c r="L3" s="244"/>
      <c r="N3" s="1066" t="s">
        <v>869</v>
      </c>
      <c r="O3" s="1067"/>
      <c r="P3" s="1067"/>
      <c r="Q3" s="1067"/>
      <c r="R3" s="1068"/>
    </row>
    <row r="4" spans="2:18" ht="15.75" customHeight="1" x14ac:dyDescent="0.2">
      <c r="B4" s="199"/>
      <c r="C4" s="200"/>
      <c r="D4" s="200"/>
      <c r="E4" s="200"/>
      <c r="F4" s="200"/>
      <c r="G4" s="1078"/>
      <c r="H4" s="1078"/>
      <c r="I4" s="201"/>
      <c r="J4" s="204"/>
      <c r="K4" s="970"/>
      <c r="L4" s="205"/>
    </row>
    <row r="5" spans="2:18" ht="34.5" customHeight="1" x14ac:dyDescent="0.2">
      <c r="B5" s="96">
        <v>1</v>
      </c>
      <c r="C5" s="96">
        <v>2</v>
      </c>
      <c r="D5" s="96">
        <v>3</v>
      </c>
      <c r="E5" s="96">
        <v>4</v>
      </c>
      <c r="F5" s="96">
        <v>5</v>
      </c>
      <c r="G5" s="1079" t="s">
        <v>51</v>
      </c>
      <c r="H5" s="1080"/>
      <c r="I5" s="394" t="s">
        <v>52</v>
      </c>
      <c r="J5" s="766" t="s">
        <v>848</v>
      </c>
      <c r="K5" s="971" t="s">
        <v>53</v>
      </c>
      <c r="L5" s="243" t="s">
        <v>0</v>
      </c>
      <c r="N5" s="395" t="s">
        <v>873</v>
      </c>
      <c r="O5" s="756" t="s">
        <v>872</v>
      </c>
      <c r="P5" s="331" t="s">
        <v>871</v>
      </c>
      <c r="Q5" s="253" t="s">
        <v>867</v>
      </c>
      <c r="R5" s="290" t="s">
        <v>868</v>
      </c>
    </row>
    <row r="6" spans="2:18" ht="15.75" customHeight="1" x14ac:dyDescent="0.2">
      <c r="B6" s="122" t="s">
        <v>352</v>
      </c>
      <c r="C6" s="128"/>
      <c r="D6" s="128"/>
      <c r="E6" s="128"/>
      <c r="F6" s="129"/>
      <c r="G6" s="128"/>
      <c r="H6" s="436"/>
      <c r="I6" s="580"/>
      <c r="J6" s="591"/>
      <c r="K6" s="1014"/>
      <c r="L6" s="767">
        <f>L7+L25+L78+L104</f>
        <v>2</v>
      </c>
      <c r="N6" s="551"/>
      <c r="O6" s="753"/>
      <c r="P6" s="765">
        <f>P7+P25+P78+P104</f>
        <v>0</v>
      </c>
      <c r="Q6" s="765">
        <f>Q7+Q25+Q78+Q104</f>
        <v>2</v>
      </c>
      <c r="R6" s="313"/>
    </row>
    <row r="7" spans="2:18" ht="15.75" customHeight="1" x14ac:dyDescent="0.2">
      <c r="B7" s="102"/>
      <c r="C7" s="84" t="s">
        <v>353</v>
      </c>
      <c r="D7" s="63"/>
      <c r="E7" s="63"/>
      <c r="F7" s="61"/>
      <c r="G7" s="63"/>
      <c r="H7" s="433"/>
      <c r="I7" s="469"/>
      <c r="J7" s="511"/>
      <c r="K7" s="978"/>
      <c r="L7" s="768">
        <f>L8+L13+L20</f>
        <v>1</v>
      </c>
      <c r="N7" s="552"/>
      <c r="O7" s="670"/>
      <c r="P7" s="318">
        <f>P8+P13+P20</f>
        <v>0</v>
      </c>
      <c r="Q7" s="318">
        <f>Q8+Q13+Q20</f>
        <v>1</v>
      </c>
      <c r="R7" s="292"/>
    </row>
    <row r="8" spans="2:18" ht="15.75" customHeight="1" x14ac:dyDescent="0.2">
      <c r="B8" s="102"/>
      <c r="C8" s="9"/>
      <c r="D8" s="110" t="s">
        <v>354</v>
      </c>
      <c r="E8" s="110"/>
      <c r="F8" s="116"/>
      <c r="G8" s="118"/>
      <c r="H8" s="434"/>
      <c r="I8" s="473"/>
      <c r="J8" s="512"/>
      <c r="K8" s="979"/>
      <c r="L8" s="769">
        <f>SUM(L9:L12)</f>
        <v>1</v>
      </c>
      <c r="N8" s="553"/>
      <c r="O8" s="671"/>
      <c r="P8" s="316">
        <f>SUM(P9:P12)</f>
        <v>0</v>
      </c>
      <c r="Q8" s="316">
        <f>SUM(Q9:Q12)</f>
        <v>1</v>
      </c>
      <c r="R8" s="292"/>
    </row>
    <row r="9" spans="2:18" ht="15.75" customHeight="1" x14ac:dyDescent="0.2">
      <c r="B9" s="102"/>
      <c r="C9" s="9"/>
      <c r="D9" s="9"/>
      <c r="E9" s="85" t="s">
        <v>355</v>
      </c>
      <c r="F9" s="85" t="s">
        <v>356</v>
      </c>
      <c r="G9" s="9"/>
      <c r="H9" s="27"/>
      <c r="I9" s="448" t="s">
        <v>87</v>
      </c>
      <c r="J9" s="508">
        <v>1</v>
      </c>
      <c r="K9" s="975">
        <v>1</v>
      </c>
      <c r="L9" s="770">
        <f>J9*K9</f>
        <v>1</v>
      </c>
      <c r="N9" s="555">
        <f>SUM(J9)</f>
        <v>1</v>
      </c>
      <c r="O9" s="673">
        <v>0</v>
      </c>
      <c r="P9" s="266">
        <f>SUM(L9*O9)</f>
        <v>0</v>
      </c>
      <c r="Q9" s="266">
        <f>SUM(L9-P9)</f>
        <v>1</v>
      </c>
      <c r="R9" s="293"/>
    </row>
    <row r="10" spans="2:18" ht="71.25" customHeight="1" x14ac:dyDescent="0.2">
      <c r="B10" s="102"/>
      <c r="C10" s="9"/>
      <c r="D10" s="9"/>
      <c r="E10" s="9"/>
      <c r="F10" s="1085" t="s">
        <v>715</v>
      </c>
      <c r="G10" s="1086"/>
      <c r="H10" s="1086"/>
      <c r="I10" s="460"/>
      <c r="J10" s="508"/>
      <c r="K10" s="520"/>
      <c r="L10" s="770"/>
      <c r="N10" s="555"/>
      <c r="O10" s="673"/>
      <c r="P10" s="266"/>
      <c r="Q10" s="266"/>
      <c r="R10" s="293"/>
    </row>
    <row r="11" spans="2:18" ht="15.75" customHeight="1" x14ac:dyDescent="0.2">
      <c r="B11" s="102"/>
      <c r="C11" s="9"/>
      <c r="D11" s="9"/>
      <c r="E11" s="85" t="s">
        <v>357</v>
      </c>
      <c r="F11" s="85" t="s">
        <v>358</v>
      </c>
      <c r="G11" s="9"/>
      <c r="H11" s="27"/>
      <c r="I11" s="448" t="s">
        <v>61</v>
      </c>
      <c r="J11" s="508">
        <v>0</v>
      </c>
      <c r="K11" s="975">
        <v>1</v>
      </c>
      <c r="L11" s="770">
        <f>J11*K11</f>
        <v>0</v>
      </c>
      <c r="N11" s="555">
        <f>SUM(J11)</f>
        <v>0</v>
      </c>
      <c r="O11" s="673">
        <v>0</v>
      </c>
      <c r="P11" s="266">
        <f>SUM(L11*O11)</f>
        <v>0</v>
      </c>
      <c r="Q11" s="266">
        <f>SUM(L11-P11)</f>
        <v>0</v>
      </c>
      <c r="R11" s="293"/>
    </row>
    <row r="12" spans="2:18" ht="58.5" customHeight="1" x14ac:dyDescent="0.2">
      <c r="B12" s="102"/>
      <c r="C12" s="9"/>
      <c r="D12" s="9"/>
      <c r="E12" s="9"/>
      <c r="F12" s="1085" t="s">
        <v>716</v>
      </c>
      <c r="G12" s="1086"/>
      <c r="H12" s="1086"/>
      <c r="I12" s="460"/>
      <c r="J12" s="508"/>
      <c r="K12" s="520"/>
      <c r="L12" s="770"/>
      <c r="N12" s="555"/>
      <c r="O12" s="673"/>
      <c r="P12" s="266"/>
      <c r="Q12" s="266"/>
      <c r="R12" s="293"/>
    </row>
    <row r="13" spans="2:18" ht="15.75" customHeight="1" x14ac:dyDescent="0.2">
      <c r="B13" s="102"/>
      <c r="C13" s="9"/>
      <c r="D13" s="110" t="s">
        <v>359</v>
      </c>
      <c r="E13" s="110"/>
      <c r="F13" s="110"/>
      <c r="G13" s="118"/>
      <c r="H13" s="434"/>
      <c r="I13" s="482"/>
      <c r="J13" s="514"/>
      <c r="K13" s="981"/>
      <c r="L13" s="769">
        <f>SUM(L14:L19)</f>
        <v>0</v>
      </c>
      <c r="N13" s="559"/>
      <c r="O13" s="678"/>
      <c r="P13" s="316">
        <f>SUM(P14:P19)</f>
        <v>0</v>
      </c>
      <c r="Q13" s="316">
        <f>SUM(Q14:Q19)</f>
        <v>0</v>
      </c>
      <c r="R13" s="293"/>
    </row>
    <row r="14" spans="2:18" ht="15.75" customHeight="1" x14ac:dyDescent="0.2">
      <c r="B14" s="102"/>
      <c r="C14" s="9"/>
      <c r="D14" s="9"/>
      <c r="E14" s="85" t="s">
        <v>360</v>
      </c>
      <c r="F14" s="85" t="s">
        <v>361</v>
      </c>
      <c r="G14" s="9"/>
      <c r="H14" s="27"/>
      <c r="I14" s="448" t="s">
        <v>61</v>
      </c>
      <c r="J14" s="508">
        <v>0</v>
      </c>
      <c r="K14" s="975">
        <v>1</v>
      </c>
      <c r="L14" s="770">
        <f>J14*K14</f>
        <v>0</v>
      </c>
      <c r="N14" s="555">
        <f>SUM(J14)</f>
        <v>0</v>
      </c>
      <c r="O14" s="673">
        <v>0</v>
      </c>
      <c r="P14" s="266">
        <f>SUM(L14*O14)</f>
        <v>0</v>
      </c>
      <c r="Q14" s="266">
        <f>SUM(L14-P14)</f>
        <v>0</v>
      </c>
      <c r="R14" s="293"/>
    </row>
    <row r="15" spans="2:18" ht="81.599999999999994" customHeight="1" x14ac:dyDescent="0.2">
      <c r="B15" s="102"/>
      <c r="C15" s="9"/>
      <c r="D15" s="9"/>
      <c r="E15" s="9"/>
      <c r="F15" s="1085" t="s">
        <v>717</v>
      </c>
      <c r="G15" s="1086"/>
      <c r="H15" s="1086"/>
      <c r="I15" s="460"/>
      <c r="J15" s="508"/>
      <c r="K15" s="520"/>
      <c r="L15" s="770"/>
      <c r="N15" s="554"/>
      <c r="O15" s="672"/>
      <c r="P15" s="266"/>
      <c r="Q15" s="266"/>
      <c r="R15" s="293"/>
    </row>
    <row r="16" spans="2:18" ht="15.75" customHeight="1" x14ac:dyDescent="0.2">
      <c r="B16" s="102"/>
      <c r="C16" s="9"/>
      <c r="D16" s="9"/>
      <c r="E16" s="85" t="s">
        <v>362</v>
      </c>
      <c r="F16" s="85" t="s">
        <v>363</v>
      </c>
      <c r="G16" s="9"/>
      <c r="H16" s="27"/>
      <c r="I16" s="448" t="s">
        <v>61</v>
      </c>
      <c r="J16" s="508">
        <v>0</v>
      </c>
      <c r="K16" s="975">
        <v>1</v>
      </c>
      <c r="L16" s="770">
        <f>J16*K16</f>
        <v>0</v>
      </c>
      <c r="N16" s="555">
        <f>SUM(J16)</f>
        <v>0</v>
      </c>
      <c r="O16" s="673">
        <v>0</v>
      </c>
      <c r="P16" s="266">
        <f>SUM(L16*O16)</f>
        <v>0</v>
      </c>
      <c r="Q16" s="266">
        <f>SUM(L16-P16)</f>
        <v>0</v>
      </c>
      <c r="R16" s="293"/>
    </row>
    <row r="17" spans="2:18" ht="79.150000000000006" customHeight="1" x14ac:dyDescent="0.2">
      <c r="B17" s="102"/>
      <c r="C17" s="9"/>
      <c r="D17" s="9"/>
      <c r="E17" s="9"/>
      <c r="F17" s="1085" t="s">
        <v>718</v>
      </c>
      <c r="G17" s="1086"/>
      <c r="H17" s="1086"/>
      <c r="I17" s="460"/>
      <c r="J17" s="508"/>
      <c r="K17" s="520"/>
      <c r="L17" s="770"/>
      <c r="N17" s="556"/>
      <c r="O17" s="763"/>
      <c r="P17" s="266"/>
      <c r="Q17" s="266"/>
      <c r="R17" s="293"/>
    </row>
    <row r="18" spans="2:18" ht="15.75" customHeight="1" x14ac:dyDescent="0.2">
      <c r="B18" s="102"/>
      <c r="C18" s="9"/>
      <c r="D18" s="9"/>
      <c r="E18" s="85" t="s">
        <v>364</v>
      </c>
      <c r="F18" s="85" t="s">
        <v>365</v>
      </c>
      <c r="G18" s="9"/>
      <c r="H18" s="27"/>
      <c r="I18" s="448" t="s">
        <v>61</v>
      </c>
      <c r="J18" s="508">
        <v>0</v>
      </c>
      <c r="K18" s="975">
        <v>1</v>
      </c>
      <c r="L18" s="770">
        <f>J18*K18</f>
        <v>0</v>
      </c>
      <c r="N18" s="555">
        <f>SUM(J18)</f>
        <v>0</v>
      </c>
      <c r="O18" s="673">
        <v>0</v>
      </c>
      <c r="P18" s="266">
        <f>SUM(L18*O18)</f>
        <v>0</v>
      </c>
      <c r="Q18" s="266">
        <f>SUM(L18-P18)</f>
        <v>0</v>
      </c>
      <c r="R18" s="293"/>
    </row>
    <row r="19" spans="2:18" ht="90.6" customHeight="1" x14ac:dyDescent="0.2">
      <c r="B19" s="102"/>
      <c r="C19" s="9"/>
      <c r="D19" s="9"/>
      <c r="E19" s="9"/>
      <c r="F19" s="1085" t="s">
        <v>719</v>
      </c>
      <c r="G19" s="1086"/>
      <c r="H19" s="1086"/>
      <c r="I19" s="460"/>
      <c r="J19" s="508"/>
      <c r="K19" s="520"/>
      <c r="L19" s="770"/>
      <c r="N19" s="554"/>
      <c r="O19" s="672"/>
      <c r="P19" s="266"/>
      <c r="Q19" s="266"/>
      <c r="R19" s="293"/>
    </row>
    <row r="20" spans="2:18" ht="15.75" customHeight="1" x14ac:dyDescent="0.2">
      <c r="B20" s="102"/>
      <c r="C20" s="9"/>
      <c r="D20" s="110" t="s">
        <v>366</v>
      </c>
      <c r="E20" s="110"/>
      <c r="F20" s="116"/>
      <c r="G20" s="118"/>
      <c r="H20" s="434"/>
      <c r="I20" s="473"/>
      <c r="J20" s="512"/>
      <c r="K20" s="979"/>
      <c r="L20" s="769">
        <f>SUM(L21:L24)</f>
        <v>0</v>
      </c>
      <c r="N20" s="557"/>
      <c r="O20" s="675"/>
      <c r="P20" s="316">
        <f>SUM(P21:P24)</f>
        <v>0</v>
      </c>
      <c r="Q20" s="316">
        <f>SUM(Q21:Q24)</f>
        <v>0</v>
      </c>
      <c r="R20" s="293"/>
    </row>
    <row r="21" spans="2:18" ht="15.75" customHeight="1" x14ac:dyDescent="0.2">
      <c r="B21" s="102"/>
      <c r="C21" s="9"/>
      <c r="D21" s="9"/>
      <c r="E21" s="85" t="s">
        <v>367</v>
      </c>
      <c r="F21" s="85" t="s">
        <v>368</v>
      </c>
      <c r="G21" s="9"/>
      <c r="H21" s="27"/>
      <c r="I21" s="448" t="s">
        <v>61</v>
      </c>
      <c r="J21" s="508">
        <v>0</v>
      </c>
      <c r="K21" s="975">
        <v>1</v>
      </c>
      <c r="L21" s="770">
        <f>J21*K21</f>
        <v>0</v>
      </c>
      <c r="N21" s="555">
        <f>SUM(J21)</f>
        <v>0</v>
      </c>
      <c r="O21" s="673">
        <v>0</v>
      </c>
      <c r="P21" s="266">
        <f>SUM(L21*O21)</f>
        <v>0</v>
      </c>
      <c r="Q21" s="266">
        <f>SUM(L21-P21)</f>
        <v>0</v>
      </c>
      <c r="R21" s="293"/>
    </row>
    <row r="22" spans="2:18" ht="94.9" customHeight="1" x14ac:dyDescent="0.2">
      <c r="B22" s="102"/>
      <c r="C22" s="9"/>
      <c r="D22" s="9"/>
      <c r="E22" s="85"/>
      <c r="F22" s="1085" t="s">
        <v>720</v>
      </c>
      <c r="G22" s="1086"/>
      <c r="H22" s="1086"/>
      <c r="I22" s="460"/>
      <c r="J22" s="508"/>
      <c r="K22" s="520"/>
      <c r="L22" s="770"/>
      <c r="N22" s="555"/>
      <c r="O22" s="673"/>
      <c r="P22" s="266"/>
      <c r="Q22" s="266"/>
      <c r="R22" s="293"/>
    </row>
    <row r="23" spans="2:18" ht="15.75" customHeight="1" x14ac:dyDescent="0.2">
      <c r="B23" s="102"/>
      <c r="C23" s="9"/>
      <c r="D23" s="9"/>
      <c r="E23" s="85" t="s">
        <v>369</v>
      </c>
      <c r="F23" s="85" t="s">
        <v>370</v>
      </c>
      <c r="G23" s="9"/>
      <c r="H23" s="27"/>
      <c r="I23" s="448" t="s">
        <v>61</v>
      </c>
      <c r="J23" s="508">
        <v>0</v>
      </c>
      <c r="K23" s="975">
        <v>1</v>
      </c>
      <c r="L23" s="770">
        <f>J23*K23</f>
        <v>0</v>
      </c>
      <c r="N23" s="555">
        <f>SUM(J23)</f>
        <v>0</v>
      </c>
      <c r="O23" s="673">
        <v>0</v>
      </c>
      <c r="P23" s="266">
        <f>SUM(L23*O23)</f>
        <v>0</v>
      </c>
      <c r="Q23" s="266">
        <f>SUM(L23-P23)</f>
        <v>0</v>
      </c>
      <c r="R23" s="293"/>
    </row>
    <row r="24" spans="2:18" ht="68.25" customHeight="1" x14ac:dyDescent="0.2">
      <c r="B24" s="102"/>
      <c r="C24" s="9"/>
      <c r="D24" s="9"/>
      <c r="E24" s="85"/>
      <c r="F24" s="1085" t="s">
        <v>721</v>
      </c>
      <c r="G24" s="1086"/>
      <c r="H24" s="1086"/>
      <c r="I24" s="460"/>
      <c r="J24" s="508"/>
      <c r="K24" s="520"/>
      <c r="L24" s="770"/>
      <c r="N24" s="554"/>
      <c r="O24" s="672"/>
      <c r="P24" s="278"/>
      <c r="Q24" s="278"/>
      <c r="R24" s="293"/>
    </row>
    <row r="25" spans="2:18" ht="15.75" customHeight="1" x14ac:dyDescent="0.2">
      <c r="B25" s="102"/>
      <c r="C25" s="84" t="s">
        <v>371</v>
      </c>
      <c r="D25" s="63"/>
      <c r="E25" s="63"/>
      <c r="F25" s="61"/>
      <c r="G25" s="63"/>
      <c r="H25" s="433"/>
      <c r="I25" s="469"/>
      <c r="J25" s="511"/>
      <c r="K25" s="978"/>
      <c r="L25" s="768">
        <f>L26+L39+L52+L71</f>
        <v>0</v>
      </c>
      <c r="N25" s="560"/>
      <c r="O25" s="674"/>
      <c r="P25" s="318">
        <f>P26+P39+P52+P71</f>
        <v>0</v>
      </c>
      <c r="Q25" s="318">
        <f>Q26+Q39+Q52+Q71</f>
        <v>0</v>
      </c>
      <c r="R25" s="293"/>
    </row>
    <row r="26" spans="2:18" ht="15.75" customHeight="1" x14ac:dyDescent="0.2">
      <c r="B26" s="102"/>
      <c r="C26" s="9"/>
      <c r="D26" s="114" t="s">
        <v>372</v>
      </c>
      <c r="E26" s="114"/>
      <c r="F26" s="114"/>
      <c r="G26" s="148"/>
      <c r="H26" s="346"/>
      <c r="I26" s="533"/>
      <c r="J26" s="544"/>
      <c r="K26" s="979"/>
      <c r="L26" s="769">
        <f>SUM(L27:L38)</f>
        <v>0</v>
      </c>
      <c r="N26" s="559"/>
      <c r="O26" s="678"/>
      <c r="P26" s="316">
        <f>SUM(P27:P38)</f>
        <v>0</v>
      </c>
      <c r="Q26" s="316">
        <f>SUM(Q27:Q38)</f>
        <v>0</v>
      </c>
      <c r="R26" s="293"/>
    </row>
    <row r="27" spans="2:18" ht="15.75" customHeight="1" x14ac:dyDescent="0.2">
      <c r="B27" s="102"/>
      <c r="C27" s="9"/>
      <c r="D27" s="9"/>
      <c r="E27" s="85" t="s">
        <v>373</v>
      </c>
      <c r="F27" s="85" t="s">
        <v>374</v>
      </c>
      <c r="G27" s="9"/>
      <c r="H27" s="27"/>
      <c r="I27" s="448" t="s">
        <v>153</v>
      </c>
      <c r="J27" s="508">
        <v>0</v>
      </c>
      <c r="K27" s="520">
        <v>1</v>
      </c>
      <c r="L27" s="770">
        <f>J27*K27</f>
        <v>0</v>
      </c>
      <c r="N27" s="555">
        <f>SUM(J27)</f>
        <v>0</v>
      </c>
      <c r="O27" s="673">
        <v>0</v>
      </c>
      <c r="P27" s="266">
        <f>SUM(L27*O27)</f>
        <v>0</v>
      </c>
      <c r="Q27" s="266">
        <f>SUM(L27-P27)</f>
        <v>0</v>
      </c>
      <c r="R27" s="293"/>
    </row>
    <row r="28" spans="2:18" ht="59.45" customHeight="1" x14ac:dyDescent="0.2">
      <c r="B28" s="102"/>
      <c r="C28" s="9"/>
      <c r="D28" s="9"/>
      <c r="E28" s="85"/>
      <c r="F28" s="1085" t="s">
        <v>722</v>
      </c>
      <c r="G28" s="1086"/>
      <c r="H28" s="1086"/>
      <c r="I28" s="460"/>
      <c r="J28" s="508"/>
      <c r="K28" s="520"/>
      <c r="L28" s="770"/>
      <c r="N28" s="555"/>
      <c r="O28" s="673"/>
      <c r="P28" s="266"/>
      <c r="Q28" s="266"/>
      <c r="R28" s="293"/>
    </row>
    <row r="29" spans="2:18" ht="15.75" customHeight="1" x14ac:dyDescent="0.2">
      <c r="B29" s="102"/>
      <c r="C29" s="9"/>
      <c r="D29" s="9"/>
      <c r="E29" s="85" t="s">
        <v>375</v>
      </c>
      <c r="F29" s="85" t="s">
        <v>376</v>
      </c>
      <c r="G29" s="9"/>
      <c r="H29" s="27"/>
      <c r="I29" s="460"/>
      <c r="J29" s="508"/>
      <c r="K29" s="520"/>
      <c r="L29" s="770"/>
      <c r="N29" s="555"/>
      <c r="O29" s="673"/>
      <c r="P29" s="266"/>
      <c r="Q29" s="266"/>
      <c r="R29" s="293"/>
    </row>
    <row r="30" spans="2:18" ht="15.75" customHeight="1" x14ac:dyDescent="0.2">
      <c r="B30" s="102"/>
      <c r="C30" s="9"/>
      <c r="D30" s="9"/>
      <c r="E30" s="85"/>
      <c r="F30" s="85" t="s">
        <v>377</v>
      </c>
      <c r="G30" s="85" t="s">
        <v>378</v>
      </c>
      <c r="H30" s="24"/>
      <c r="I30" s="448" t="s">
        <v>189</v>
      </c>
      <c r="J30" s="508">
        <v>0</v>
      </c>
      <c r="K30" s="520">
        <v>1</v>
      </c>
      <c r="L30" s="770">
        <f>J30*K30</f>
        <v>0</v>
      </c>
      <c r="N30" s="555">
        <f>SUM(J30)</f>
        <v>0</v>
      </c>
      <c r="O30" s="673">
        <v>0</v>
      </c>
      <c r="P30" s="266">
        <f>SUM(L30*O30)</f>
        <v>0</v>
      </c>
      <c r="Q30" s="266">
        <f>SUM(L30-P30)</f>
        <v>0</v>
      </c>
      <c r="R30" s="293"/>
    </row>
    <row r="31" spans="2:18" ht="66" customHeight="1" x14ac:dyDescent="0.2">
      <c r="B31" s="102"/>
      <c r="C31" s="9"/>
      <c r="D31" s="9"/>
      <c r="E31" s="85"/>
      <c r="G31" s="1074" t="s">
        <v>723</v>
      </c>
      <c r="H31" s="1075"/>
      <c r="I31" s="460"/>
      <c r="J31" s="508"/>
      <c r="K31" s="520"/>
      <c r="L31" s="770"/>
      <c r="N31" s="555"/>
      <c r="O31" s="673"/>
      <c r="P31" s="266"/>
      <c r="Q31" s="266"/>
      <c r="R31" s="293"/>
    </row>
    <row r="32" spans="2:18" ht="15.75" customHeight="1" x14ac:dyDescent="0.2">
      <c r="B32" s="102"/>
      <c r="C32" s="9"/>
      <c r="D32" s="9"/>
      <c r="E32" s="85"/>
      <c r="F32" s="85" t="s">
        <v>379</v>
      </c>
      <c r="G32" s="85" t="s">
        <v>380</v>
      </c>
      <c r="H32" s="24"/>
      <c r="I32" s="448" t="s">
        <v>189</v>
      </c>
      <c r="J32" s="508">
        <v>0</v>
      </c>
      <c r="K32" s="520">
        <v>1</v>
      </c>
      <c r="L32" s="770">
        <f>J32*K32</f>
        <v>0</v>
      </c>
      <c r="N32" s="555">
        <f>SUM(J32)</f>
        <v>0</v>
      </c>
      <c r="O32" s="673">
        <v>0</v>
      </c>
      <c r="P32" s="266">
        <f>SUM(L32*O32)</f>
        <v>0</v>
      </c>
      <c r="Q32" s="266">
        <f>SUM(L32-P32)</f>
        <v>0</v>
      </c>
      <c r="R32" s="293"/>
    </row>
    <row r="33" spans="2:18" ht="64.150000000000006" customHeight="1" x14ac:dyDescent="0.2">
      <c r="B33" s="102"/>
      <c r="C33" s="9"/>
      <c r="D33" s="9"/>
      <c r="E33" s="85"/>
      <c r="G33" s="1074" t="s">
        <v>724</v>
      </c>
      <c r="H33" s="1075"/>
      <c r="I33" s="460"/>
      <c r="J33" s="508"/>
      <c r="K33" s="520"/>
      <c r="L33" s="770"/>
      <c r="N33" s="555"/>
      <c r="O33" s="673"/>
      <c r="P33" s="266"/>
      <c r="Q33" s="266"/>
      <c r="R33" s="294"/>
    </row>
    <row r="34" spans="2:18" ht="15.75" customHeight="1" x14ac:dyDescent="0.2">
      <c r="B34" s="102"/>
      <c r="C34" s="9"/>
      <c r="D34" s="9"/>
      <c r="E34" s="85" t="s">
        <v>381</v>
      </c>
      <c r="F34" s="85" t="s">
        <v>382</v>
      </c>
      <c r="G34" s="9"/>
      <c r="H34" s="27"/>
      <c r="I34" s="460"/>
      <c r="J34" s="508"/>
      <c r="K34" s="520"/>
      <c r="L34" s="770"/>
      <c r="N34" s="555"/>
      <c r="O34" s="673"/>
      <c r="P34" s="266"/>
      <c r="Q34" s="266"/>
      <c r="R34" s="293"/>
    </row>
    <row r="35" spans="2:18" ht="15.75" customHeight="1" x14ac:dyDescent="0.2">
      <c r="B35" s="102"/>
      <c r="C35" s="9"/>
      <c r="D35" s="9"/>
      <c r="E35" s="85"/>
      <c r="F35" s="85" t="s">
        <v>383</v>
      </c>
      <c r="G35" s="85" t="s">
        <v>384</v>
      </c>
      <c r="H35" s="24"/>
      <c r="I35" s="448" t="s">
        <v>153</v>
      </c>
      <c r="J35" s="508">
        <v>0</v>
      </c>
      <c r="K35" s="520">
        <v>1</v>
      </c>
      <c r="L35" s="770">
        <f>J35*K35</f>
        <v>0</v>
      </c>
      <c r="N35" s="555">
        <f>SUM(J35)</f>
        <v>0</v>
      </c>
      <c r="O35" s="673">
        <v>0</v>
      </c>
      <c r="P35" s="266">
        <f>SUM(L35*O35)</f>
        <v>0</v>
      </c>
      <c r="Q35" s="266">
        <f>SUM(L35-P35)</f>
        <v>0</v>
      </c>
      <c r="R35" s="293"/>
    </row>
    <row r="36" spans="2:18" ht="70.900000000000006" customHeight="1" x14ac:dyDescent="0.2">
      <c r="B36" s="102"/>
      <c r="C36" s="9"/>
      <c r="D36" s="9"/>
      <c r="E36" s="85"/>
      <c r="G36" s="1074" t="s">
        <v>725</v>
      </c>
      <c r="H36" s="1075"/>
      <c r="I36" s="460"/>
      <c r="J36" s="508"/>
      <c r="K36" s="520"/>
      <c r="L36" s="770"/>
      <c r="N36" s="554"/>
      <c r="O36" s="672"/>
      <c r="P36" s="266"/>
      <c r="Q36" s="266"/>
      <c r="R36" s="293"/>
    </row>
    <row r="37" spans="2:18" ht="15.75" customHeight="1" x14ac:dyDescent="0.2">
      <c r="B37" s="102"/>
      <c r="C37" s="9"/>
      <c r="D37" s="9"/>
      <c r="E37" s="85"/>
      <c r="F37" s="85" t="s">
        <v>385</v>
      </c>
      <c r="G37" s="85" t="s">
        <v>386</v>
      </c>
      <c r="H37" s="24"/>
      <c r="I37" s="448" t="s">
        <v>61</v>
      </c>
      <c r="J37" s="508">
        <v>0</v>
      </c>
      <c r="K37" s="975">
        <v>1</v>
      </c>
      <c r="L37" s="770">
        <f>J37*K37</f>
        <v>0</v>
      </c>
      <c r="N37" s="555">
        <f>SUM(J37)</f>
        <v>0</v>
      </c>
      <c r="O37" s="673">
        <v>0</v>
      </c>
      <c r="P37" s="266">
        <f>SUM(L37*O37)</f>
        <v>0</v>
      </c>
      <c r="Q37" s="266">
        <f>SUM(L37-P37)</f>
        <v>0</v>
      </c>
      <c r="R37" s="293"/>
    </row>
    <row r="38" spans="2:18" ht="67.150000000000006" customHeight="1" x14ac:dyDescent="0.2">
      <c r="B38" s="102"/>
      <c r="C38" s="9"/>
      <c r="D38" s="9"/>
      <c r="E38" s="9"/>
      <c r="F38" s="85"/>
      <c r="G38" s="1074" t="s">
        <v>754</v>
      </c>
      <c r="H38" s="1075"/>
      <c r="I38" s="460"/>
      <c r="J38" s="508"/>
      <c r="K38" s="520"/>
      <c r="L38" s="770"/>
      <c r="N38" s="554"/>
      <c r="O38" s="672"/>
      <c r="P38" s="319"/>
      <c r="Q38" s="319"/>
      <c r="R38" s="293"/>
    </row>
    <row r="39" spans="2:18" ht="15.75" customHeight="1" x14ac:dyDescent="0.2">
      <c r="B39" s="102"/>
      <c r="C39" s="9"/>
      <c r="D39" s="114" t="s">
        <v>387</v>
      </c>
      <c r="E39" s="114"/>
      <c r="F39" s="114"/>
      <c r="G39" s="148"/>
      <c r="H39" s="346"/>
      <c r="I39" s="533"/>
      <c r="J39" s="544"/>
      <c r="K39" s="979"/>
      <c r="L39" s="769">
        <f>SUM(L40:L51)</f>
        <v>0</v>
      </c>
      <c r="N39" s="557"/>
      <c r="O39" s="675"/>
      <c r="P39" s="316">
        <f>SUM(P40:P51)</f>
        <v>0</v>
      </c>
      <c r="Q39" s="316">
        <f>SUM(Q40:Q51)</f>
        <v>0</v>
      </c>
      <c r="R39" s="293"/>
    </row>
    <row r="40" spans="2:18" ht="15.75" customHeight="1" x14ac:dyDescent="0.2">
      <c r="B40" s="102"/>
      <c r="C40" s="9"/>
      <c r="D40" s="9"/>
      <c r="E40" s="85" t="s">
        <v>388</v>
      </c>
      <c r="F40" s="85" t="s">
        <v>389</v>
      </c>
      <c r="G40" s="9"/>
      <c r="H40" s="27"/>
      <c r="I40" s="448" t="s">
        <v>61</v>
      </c>
      <c r="J40" s="508">
        <v>0</v>
      </c>
      <c r="K40" s="975">
        <v>1</v>
      </c>
      <c r="L40" s="770">
        <f>J40*K40</f>
        <v>0</v>
      </c>
      <c r="N40" s="555">
        <f>SUM(J40)</f>
        <v>0</v>
      </c>
      <c r="O40" s="673">
        <v>0</v>
      </c>
      <c r="P40" s="266">
        <f>SUM(L40*O40)</f>
        <v>0</v>
      </c>
      <c r="Q40" s="266">
        <f>SUM(L40-P40)</f>
        <v>0</v>
      </c>
      <c r="R40" s="293"/>
    </row>
    <row r="41" spans="2:18" ht="52.15" customHeight="1" x14ac:dyDescent="0.2">
      <c r="B41" s="102"/>
      <c r="C41" s="9"/>
      <c r="D41" s="9"/>
      <c r="E41" s="9"/>
      <c r="F41" s="1085" t="s">
        <v>726</v>
      </c>
      <c r="G41" s="1086"/>
      <c r="H41" s="1086"/>
      <c r="I41" s="460"/>
      <c r="J41" s="508"/>
      <c r="K41" s="520"/>
      <c r="L41" s="770"/>
      <c r="N41" s="555"/>
      <c r="O41" s="673"/>
      <c r="P41" s="266"/>
      <c r="Q41" s="266"/>
      <c r="R41" s="293"/>
    </row>
    <row r="42" spans="2:18" ht="15.75" customHeight="1" x14ac:dyDescent="0.2">
      <c r="B42" s="102"/>
      <c r="C42" s="9"/>
      <c r="D42" s="9"/>
      <c r="E42" s="85" t="s">
        <v>390</v>
      </c>
      <c r="F42" s="85" t="s">
        <v>391</v>
      </c>
      <c r="G42" s="9"/>
      <c r="H42" s="27"/>
      <c r="I42" s="460"/>
      <c r="J42" s="508"/>
      <c r="K42" s="520"/>
      <c r="L42" s="770"/>
      <c r="N42" s="555"/>
      <c r="O42" s="673"/>
      <c r="P42" s="266"/>
      <c r="Q42" s="266"/>
      <c r="R42" s="293"/>
    </row>
    <row r="43" spans="2:18" ht="15.75" customHeight="1" x14ac:dyDescent="0.2">
      <c r="B43" s="102"/>
      <c r="C43" s="9"/>
      <c r="D43" s="9"/>
      <c r="E43" s="9"/>
      <c r="F43" s="85" t="s">
        <v>392</v>
      </c>
      <c r="G43" s="85" t="s">
        <v>384</v>
      </c>
      <c r="H43" s="24"/>
      <c r="I43" s="448" t="s">
        <v>61</v>
      </c>
      <c r="J43" s="508">
        <v>0</v>
      </c>
      <c r="K43" s="975">
        <v>1</v>
      </c>
      <c r="L43" s="770">
        <f>J43*K43</f>
        <v>0</v>
      </c>
      <c r="N43" s="555">
        <f>SUM(J43)</f>
        <v>0</v>
      </c>
      <c r="O43" s="673">
        <v>0</v>
      </c>
      <c r="P43" s="266">
        <f>SUM(L43*O43)</f>
        <v>0</v>
      </c>
      <c r="Q43" s="266">
        <f>SUM(L43-P43)</f>
        <v>0</v>
      </c>
      <c r="R43" s="292"/>
    </row>
    <row r="44" spans="2:18" ht="69" customHeight="1" x14ac:dyDescent="0.2">
      <c r="B44" s="102"/>
      <c r="C44" s="9"/>
      <c r="D44" s="9"/>
      <c r="E44" s="9"/>
      <c r="F44" s="85"/>
      <c r="G44" s="1074" t="s">
        <v>727</v>
      </c>
      <c r="H44" s="1075"/>
      <c r="I44" s="460"/>
      <c r="J44" s="508"/>
      <c r="K44" s="520"/>
      <c r="L44" s="770"/>
      <c r="N44" s="555"/>
      <c r="O44" s="673"/>
      <c r="P44" s="266"/>
      <c r="Q44" s="266"/>
      <c r="R44" s="292"/>
    </row>
    <row r="45" spans="2:18" ht="15.75" customHeight="1" x14ac:dyDescent="0.2">
      <c r="B45" s="102"/>
      <c r="C45" s="9"/>
      <c r="D45" s="9"/>
      <c r="E45" s="9"/>
      <c r="F45" s="85" t="s">
        <v>393</v>
      </c>
      <c r="G45" s="85" t="s">
        <v>386</v>
      </c>
      <c r="H45" s="24"/>
      <c r="I45" s="448" t="s">
        <v>61</v>
      </c>
      <c r="J45" s="508">
        <v>0</v>
      </c>
      <c r="K45" s="975">
        <v>1</v>
      </c>
      <c r="L45" s="770">
        <f>J45*K45</f>
        <v>0</v>
      </c>
      <c r="N45" s="555">
        <f>SUM(J45)</f>
        <v>0</v>
      </c>
      <c r="O45" s="673">
        <v>0</v>
      </c>
      <c r="P45" s="266">
        <f>SUM(L45*O45)</f>
        <v>0</v>
      </c>
      <c r="Q45" s="266">
        <f>SUM(L45-P45)</f>
        <v>0</v>
      </c>
      <c r="R45" s="292"/>
    </row>
    <row r="46" spans="2:18" ht="73.150000000000006" customHeight="1" x14ac:dyDescent="0.2">
      <c r="B46" s="102"/>
      <c r="C46" s="9"/>
      <c r="D46" s="9"/>
      <c r="E46" s="9"/>
      <c r="F46" s="85"/>
      <c r="G46" s="1074" t="s">
        <v>754</v>
      </c>
      <c r="H46" s="1075"/>
      <c r="I46" s="460"/>
      <c r="J46" s="508"/>
      <c r="K46" s="520"/>
      <c r="L46" s="770"/>
      <c r="N46" s="555"/>
      <c r="O46" s="673"/>
      <c r="P46" s="266"/>
      <c r="Q46" s="266"/>
      <c r="R46" s="292"/>
    </row>
    <row r="47" spans="2:18" ht="15.75" customHeight="1" x14ac:dyDescent="0.2">
      <c r="B47" s="102"/>
      <c r="C47" s="9"/>
      <c r="D47" s="9"/>
      <c r="E47" s="85" t="s">
        <v>394</v>
      </c>
      <c r="F47" s="85" t="s">
        <v>395</v>
      </c>
      <c r="G47" s="9"/>
      <c r="H47" s="27"/>
      <c r="I47" s="460"/>
      <c r="J47" s="508"/>
      <c r="K47" s="520"/>
      <c r="L47" s="770"/>
      <c r="N47" s="555"/>
      <c r="O47" s="673"/>
      <c r="P47" s="266"/>
      <c r="Q47" s="266"/>
      <c r="R47" s="292"/>
    </row>
    <row r="48" spans="2:18" ht="15.75" customHeight="1" x14ac:dyDescent="0.2">
      <c r="B48" s="102"/>
      <c r="C48" s="9"/>
      <c r="D48" s="9"/>
      <c r="E48" s="9"/>
      <c r="F48" s="85" t="s">
        <v>396</v>
      </c>
      <c r="G48" s="85" t="s">
        <v>209</v>
      </c>
      <c r="I48" s="448" t="s">
        <v>61</v>
      </c>
      <c r="J48" s="508">
        <v>0</v>
      </c>
      <c r="K48" s="975">
        <v>1</v>
      </c>
      <c r="L48" s="770">
        <f>J48*K48</f>
        <v>0</v>
      </c>
      <c r="N48" s="555">
        <f>SUM(J48)</f>
        <v>0</v>
      </c>
      <c r="O48" s="673">
        <v>0</v>
      </c>
      <c r="P48" s="266">
        <f>SUM(L48*O48)</f>
        <v>0</v>
      </c>
      <c r="Q48" s="266">
        <f>SUM(L48-P48)</f>
        <v>0</v>
      </c>
      <c r="R48" s="292"/>
    </row>
    <row r="49" spans="2:18" ht="82.9" customHeight="1" x14ac:dyDescent="0.2">
      <c r="B49" s="102"/>
      <c r="C49" s="9"/>
      <c r="D49" s="9"/>
      <c r="E49" s="9"/>
      <c r="F49" s="85"/>
      <c r="G49" s="1074" t="s">
        <v>755</v>
      </c>
      <c r="H49" s="1075"/>
      <c r="I49" s="460"/>
      <c r="J49" s="508"/>
      <c r="K49" s="520"/>
      <c r="L49" s="770"/>
      <c r="N49" s="555"/>
      <c r="O49" s="673"/>
      <c r="P49" s="266"/>
      <c r="Q49" s="266"/>
      <c r="R49" s="292"/>
    </row>
    <row r="50" spans="2:18" ht="15.75" customHeight="1" x14ac:dyDescent="0.2">
      <c r="B50" s="102"/>
      <c r="C50" s="9"/>
      <c r="D50" s="9"/>
      <c r="E50" s="9"/>
      <c r="F50" s="85" t="s">
        <v>397</v>
      </c>
      <c r="G50" s="85" t="s">
        <v>137</v>
      </c>
      <c r="H50" s="24"/>
      <c r="I50" s="448" t="s">
        <v>61</v>
      </c>
      <c r="J50" s="508">
        <v>0</v>
      </c>
      <c r="K50" s="975">
        <v>1</v>
      </c>
      <c r="L50" s="770">
        <f>J50*K50</f>
        <v>0</v>
      </c>
      <c r="N50" s="555">
        <f>SUM(J50)</f>
        <v>0</v>
      </c>
      <c r="O50" s="673">
        <v>0</v>
      </c>
      <c r="P50" s="266">
        <f>SUM(L50*O50)</f>
        <v>0</v>
      </c>
      <c r="Q50" s="266">
        <f>SUM(L50-P50)</f>
        <v>0</v>
      </c>
      <c r="R50" s="292"/>
    </row>
    <row r="51" spans="2:18" ht="66.75" customHeight="1" x14ac:dyDescent="0.2">
      <c r="B51" s="102"/>
      <c r="C51" s="9"/>
      <c r="D51" s="9"/>
      <c r="E51" s="9"/>
      <c r="F51" s="85"/>
      <c r="G51" s="1074" t="s">
        <v>756</v>
      </c>
      <c r="H51" s="1075"/>
      <c r="I51" s="460"/>
      <c r="J51" s="508"/>
      <c r="K51" s="520"/>
      <c r="L51" s="770"/>
      <c r="N51" s="555"/>
      <c r="O51" s="673"/>
      <c r="P51" s="266"/>
      <c r="Q51" s="266"/>
      <c r="R51" s="292"/>
    </row>
    <row r="52" spans="2:18" ht="15.75" customHeight="1" x14ac:dyDescent="0.2">
      <c r="B52" s="102"/>
      <c r="C52" s="9"/>
      <c r="D52" s="110" t="s">
        <v>398</v>
      </c>
      <c r="E52" s="110"/>
      <c r="F52" s="116"/>
      <c r="G52" s="118"/>
      <c r="H52" s="434"/>
      <c r="I52" s="473"/>
      <c r="J52" s="512"/>
      <c r="K52" s="979"/>
      <c r="L52" s="769">
        <f>SUM(L53:L70)</f>
        <v>0</v>
      </c>
      <c r="N52" s="557"/>
      <c r="O52" s="675"/>
      <c r="P52" s="316">
        <f>SUM(P53:P70)</f>
        <v>0</v>
      </c>
      <c r="Q52" s="316">
        <f>SUM(Q53:Q70)</f>
        <v>0</v>
      </c>
      <c r="R52" s="292"/>
    </row>
    <row r="53" spans="2:18" ht="15.75" customHeight="1" x14ac:dyDescent="0.2">
      <c r="B53" s="102"/>
      <c r="C53" s="9"/>
      <c r="D53" s="9"/>
      <c r="E53" s="85" t="s">
        <v>399</v>
      </c>
      <c r="F53" s="85" t="s">
        <v>400</v>
      </c>
      <c r="G53" s="9"/>
      <c r="H53" s="27"/>
      <c r="I53" s="460"/>
      <c r="J53" s="508"/>
      <c r="K53" s="520"/>
      <c r="L53" s="770"/>
      <c r="N53" s="555"/>
      <c r="O53" s="673"/>
      <c r="P53" s="266"/>
      <c r="Q53" s="266"/>
      <c r="R53" s="292"/>
    </row>
    <row r="54" spans="2:18" ht="15.75" customHeight="1" x14ac:dyDescent="0.2">
      <c r="B54" s="102"/>
      <c r="C54" s="9"/>
      <c r="D54" s="9"/>
      <c r="E54" s="85"/>
      <c r="F54" s="85" t="s">
        <v>401</v>
      </c>
      <c r="G54" s="85" t="s">
        <v>402</v>
      </c>
      <c r="H54" s="24"/>
      <c r="I54" s="448" t="s">
        <v>189</v>
      </c>
      <c r="J54" s="508">
        <v>0</v>
      </c>
      <c r="K54" s="975">
        <v>1</v>
      </c>
      <c r="L54" s="770">
        <f>J54*K54</f>
        <v>0</v>
      </c>
      <c r="N54" s="555">
        <f>SUM(J54)</f>
        <v>0</v>
      </c>
      <c r="O54" s="673">
        <v>0</v>
      </c>
      <c r="P54" s="266">
        <f>SUM(L54*O54)</f>
        <v>0</v>
      </c>
      <c r="Q54" s="266">
        <f>SUM(L54-P54)</f>
        <v>0</v>
      </c>
      <c r="R54" s="292"/>
    </row>
    <row r="55" spans="2:18" ht="67.900000000000006" customHeight="1" x14ac:dyDescent="0.2">
      <c r="B55" s="102"/>
      <c r="C55" s="9"/>
      <c r="D55" s="9"/>
      <c r="E55" s="85"/>
      <c r="G55" s="1074" t="s">
        <v>757</v>
      </c>
      <c r="H55" s="1075"/>
      <c r="I55" s="460"/>
      <c r="J55" s="508"/>
      <c r="K55" s="520"/>
      <c r="L55" s="770"/>
      <c r="N55" s="555"/>
      <c r="O55" s="673"/>
      <c r="P55" s="266"/>
      <c r="Q55" s="266"/>
      <c r="R55" s="292"/>
    </row>
    <row r="56" spans="2:18" ht="15.75" customHeight="1" x14ac:dyDescent="0.2">
      <c r="B56" s="102"/>
      <c r="C56" s="9"/>
      <c r="D56" s="9"/>
      <c r="E56" s="85"/>
      <c r="F56" s="85" t="s">
        <v>403</v>
      </c>
      <c r="G56" s="85" t="s">
        <v>404</v>
      </c>
      <c r="H56" s="24"/>
      <c r="I56" s="448" t="s">
        <v>83</v>
      </c>
      <c r="J56" s="508">
        <v>0</v>
      </c>
      <c r="K56" s="975">
        <v>1</v>
      </c>
      <c r="L56" s="770">
        <f>J56*K56</f>
        <v>0</v>
      </c>
      <c r="N56" s="555">
        <f>SUM(J56)</f>
        <v>0</v>
      </c>
      <c r="O56" s="673">
        <v>0</v>
      </c>
      <c r="P56" s="266">
        <f>SUM(L56*O56)</f>
        <v>0</v>
      </c>
      <c r="Q56" s="266">
        <f>SUM(L56-P56)</f>
        <v>0</v>
      </c>
      <c r="R56" s="292"/>
    </row>
    <row r="57" spans="2:18" ht="50.45" customHeight="1" x14ac:dyDescent="0.2">
      <c r="B57" s="102"/>
      <c r="C57" s="9"/>
      <c r="D57" s="9"/>
      <c r="E57" s="85"/>
      <c r="G57" s="1074" t="s">
        <v>758</v>
      </c>
      <c r="H57" s="1075"/>
      <c r="I57" s="460"/>
      <c r="J57" s="508"/>
      <c r="K57" s="520"/>
      <c r="L57" s="770"/>
      <c r="N57" s="555"/>
      <c r="O57" s="673"/>
      <c r="P57" s="266"/>
      <c r="Q57" s="266"/>
      <c r="R57" s="292"/>
    </row>
    <row r="58" spans="2:18" ht="15.75" customHeight="1" x14ac:dyDescent="0.2">
      <c r="B58" s="102"/>
      <c r="C58" s="9"/>
      <c r="D58" s="9"/>
      <c r="E58" s="85" t="s">
        <v>405</v>
      </c>
      <c r="F58" s="85" t="s">
        <v>406</v>
      </c>
      <c r="G58" s="9"/>
      <c r="H58" s="27"/>
      <c r="I58" s="448" t="s">
        <v>189</v>
      </c>
      <c r="J58" s="508">
        <v>0</v>
      </c>
      <c r="K58" s="975">
        <v>1</v>
      </c>
      <c r="L58" s="770">
        <f>J58*K58</f>
        <v>0</v>
      </c>
      <c r="N58" s="555">
        <f>SUM(J58)</f>
        <v>0</v>
      </c>
      <c r="O58" s="673">
        <v>0</v>
      </c>
      <c r="P58" s="266">
        <f>SUM(L58*O58)</f>
        <v>0</v>
      </c>
      <c r="Q58" s="266">
        <f>SUM(L58-P58)</f>
        <v>0</v>
      </c>
      <c r="R58" s="292"/>
    </row>
    <row r="59" spans="2:18" ht="54.6" customHeight="1" x14ac:dyDescent="0.2">
      <c r="B59" s="102"/>
      <c r="C59" s="9"/>
      <c r="D59" s="9"/>
      <c r="E59" s="85"/>
      <c r="F59" s="1085" t="s">
        <v>759</v>
      </c>
      <c r="G59" s="1086"/>
      <c r="H59" s="1086"/>
      <c r="I59" s="460"/>
      <c r="J59" s="508"/>
      <c r="K59" s="520"/>
      <c r="L59" s="770"/>
      <c r="N59" s="555"/>
      <c r="O59" s="673"/>
      <c r="P59" s="266"/>
      <c r="Q59" s="266"/>
      <c r="R59" s="292"/>
    </row>
    <row r="60" spans="2:18" ht="15.75" customHeight="1" x14ac:dyDescent="0.2">
      <c r="B60" s="102"/>
      <c r="C60" s="9"/>
      <c r="D60" s="9"/>
      <c r="E60" s="85" t="s">
        <v>407</v>
      </c>
      <c r="F60" s="85" t="s">
        <v>408</v>
      </c>
      <c r="G60" s="9"/>
      <c r="H60" s="27"/>
      <c r="I60" s="448" t="s">
        <v>87</v>
      </c>
      <c r="J60" s="508">
        <v>0</v>
      </c>
      <c r="K60" s="975">
        <v>1</v>
      </c>
      <c r="L60" s="770">
        <f>J60*K60</f>
        <v>0</v>
      </c>
      <c r="N60" s="555">
        <f>SUM(J60)</f>
        <v>0</v>
      </c>
      <c r="O60" s="673">
        <v>0</v>
      </c>
      <c r="P60" s="266">
        <f>SUM(L60*O60)</f>
        <v>0</v>
      </c>
      <c r="Q60" s="266">
        <f>SUM(L60-P60)</f>
        <v>0</v>
      </c>
      <c r="R60" s="292"/>
    </row>
    <row r="61" spans="2:18" ht="55.15" customHeight="1" x14ac:dyDescent="0.2">
      <c r="B61" s="102"/>
      <c r="C61" s="9"/>
      <c r="D61" s="9"/>
      <c r="E61" s="85"/>
      <c r="F61" s="1085" t="s">
        <v>728</v>
      </c>
      <c r="G61" s="1086"/>
      <c r="H61" s="1086"/>
      <c r="I61" s="460"/>
      <c r="J61" s="508"/>
      <c r="K61" s="520"/>
      <c r="L61" s="770"/>
      <c r="N61" s="554"/>
      <c r="O61" s="672"/>
      <c r="P61" s="248"/>
      <c r="Q61" s="248"/>
      <c r="R61" s="292"/>
    </row>
    <row r="62" spans="2:18" ht="15.75" customHeight="1" x14ac:dyDescent="0.2">
      <c r="B62" s="102"/>
      <c r="C62" s="9"/>
      <c r="D62" s="9"/>
      <c r="E62" s="85" t="s">
        <v>409</v>
      </c>
      <c r="F62" s="85" t="s">
        <v>410</v>
      </c>
      <c r="G62" s="9"/>
      <c r="H62" s="27"/>
      <c r="I62" s="460"/>
      <c r="J62" s="508"/>
      <c r="K62" s="520"/>
      <c r="L62" s="770"/>
      <c r="N62" s="555"/>
      <c r="O62" s="673"/>
      <c r="P62" s="248"/>
      <c r="Q62" s="248"/>
      <c r="R62" s="292"/>
    </row>
    <row r="63" spans="2:18" ht="15.75" customHeight="1" x14ac:dyDescent="0.2">
      <c r="B63" s="102"/>
      <c r="C63" s="9"/>
      <c r="D63" s="9"/>
      <c r="E63" s="85"/>
      <c r="F63" s="85" t="s">
        <v>411</v>
      </c>
      <c r="G63" s="85" t="s">
        <v>412</v>
      </c>
      <c r="H63" s="109"/>
      <c r="I63" s="448" t="s">
        <v>87</v>
      </c>
      <c r="J63" s="508">
        <v>0</v>
      </c>
      <c r="K63" s="975">
        <v>1</v>
      </c>
      <c r="L63" s="770">
        <f>J63*K63</f>
        <v>0</v>
      </c>
      <c r="N63" s="555">
        <f>SUM(J63)</f>
        <v>0</v>
      </c>
      <c r="O63" s="673">
        <v>0</v>
      </c>
      <c r="P63" s="266">
        <f>SUM(L63*O63)</f>
        <v>0</v>
      </c>
      <c r="Q63" s="266">
        <f>SUM(L63-P63)</f>
        <v>0</v>
      </c>
      <c r="R63" s="292"/>
    </row>
    <row r="64" spans="2:18" ht="73.900000000000006" customHeight="1" x14ac:dyDescent="0.2">
      <c r="B64" s="102"/>
      <c r="C64" s="9"/>
      <c r="D64" s="9"/>
      <c r="E64" s="85"/>
      <c r="G64" s="1074" t="s">
        <v>729</v>
      </c>
      <c r="H64" s="1075"/>
      <c r="I64" s="460"/>
      <c r="J64" s="508"/>
      <c r="K64" s="520"/>
      <c r="L64" s="770"/>
      <c r="N64" s="555"/>
      <c r="O64" s="673"/>
      <c r="P64" s="266"/>
      <c r="Q64" s="266"/>
      <c r="R64" s="292"/>
    </row>
    <row r="65" spans="2:18" ht="15.75" customHeight="1" x14ac:dyDescent="0.2">
      <c r="B65" s="102"/>
      <c r="C65" s="9"/>
      <c r="D65" s="9"/>
      <c r="E65" s="85" t="s">
        <v>413</v>
      </c>
      <c r="F65" s="85" t="s">
        <v>414</v>
      </c>
      <c r="G65" s="9"/>
      <c r="H65" s="27"/>
      <c r="I65" s="448" t="s">
        <v>87</v>
      </c>
      <c r="J65" s="508">
        <v>0</v>
      </c>
      <c r="K65" s="975">
        <v>1</v>
      </c>
      <c r="L65" s="770">
        <f>J65*K65</f>
        <v>0</v>
      </c>
      <c r="N65" s="555">
        <f>SUM(J65)</f>
        <v>0</v>
      </c>
      <c r="O65" s="673">
        <v>0</v>
      </c>
      <c r="P65" s="266">
        <f>SUM(L65*O65)</f>
        <v>0</v>
      </c>
      <c r="Q65" s="266">
        <f>SUM(L65-P65)</f>
        <v>0</v>
      </c>
      <c r="R65" s="292"/>
    </row>
    <row r="66" spans="2:18" ht="54" customHeight="1" x14ac:dyDescent="0.2">
      <c r="B66" s="102"/>
      <c r="C66" s="9"/>
      <c r="D66" s="9"/>
      <c r="E66" s="85"/>
      <c r="F66" s="1085" t="s">
        <v>730</v>
      </c>
      <c r="G66" s="1086"/>
      <c r="H66" s="1086"/>
      <c r="I66" s="460"/>
      <c r="J66" s="508"/>
      <c r="K66" s="520"/>
      <c r="L66" s="770"/>
      <c r="N66" s="555"/>
      <c r="O66" s="673"/>
      <c r="P66" s="266"/>
      <c r="Q66" s="266"/>
      <c r="R66" s="292"/>
    </row>
    <row r="67" spans="2:18" ht="15.75" customHeight="1" x14ac:dyDescent="0.2">
      <c r="B67" s="102"/>
      <c r="C67" s="9"/>
      <c r="D67" s="9"/>
      <c r="E67" s="85" t="s">
        <v>415</v>
      </c>
      <c r="F67" s="85" t="s">
        <v>416</v>
      </c>
      <c r="G67" s="9"/>
      <c r="H67" s="27"/>
      <c r="I67" s="448" t="s">
        <v>189</v>
      </c>
      <c r="J67" s="508">
        <v>0</v>
      </c>
      <c r="K67" s="975">
        <v>1</v>
      </c>
      <c r="L67" s="770">
        <f>J67*K67</f>
        <v>0</v>
      </c>
      <c r="N67" s="555">
        <f>SUM(J67)</f>
        <v>0</v>
      </c>
      <c r="O67" s="673">
        <v>0</v>
      </c>
      <c r="P67" s="266">
        <f>SUM(L67*O67)</f>
        <v>0</v>
      </c>
      <c r="Q67" s="266">
        <f>SUM(L67-P67)</f>
        <v>0</v>
      </c>
      <c r="R67" s="292"/>
    </row>
    <row r="68" spans="2:18" ht="50.45" customHeight="1" x14ac:dyDescent="0.2">
      <c r="B68" s="102"/>
      <c r="C68" s="9"/>
      <c r="D68" s="9"/>
      <c r="E68" s="9"/>
      <c r="F68" s="1085" t="s">
        <v>760</v>
      </c>
      <c r="G68" s="1086"/>
      <c r="H68" s="1086"/>
      <c r="I68" s="460"/>
      <c r="J68" s="508"/>
      <c r="K68" s="520"/>
      <c r="L68" s="770"/>
      <c r="N68" s="555"/>
      <c r="O68" s="673"/>
      <c r="P68" s="266"/>
      <c r="Q68" s="266"/>
      <c r="R68" s="292"/>
    </row>
    <row r="69" spans="2:18" ht="15.75" customHeight="1" x14ac:dyDescent="0.2">
      <c r="B69" s="102"/>
      <c r="C69" s="9"/>
      <c r="D69" s="9"/>
      <c r="E69" s="85" t="s">
        <v>417</v>
      </c>
      <c r="F69" s="85" t="s">
        <v>418</v>
      </c>
      <c r="G69" s="9"/>
      <c r="H69" s="27"/>
      <c r="I69" s="448" t="s">
        <v>87</v>
      </c>
      <c r="J69" s="508">
        <v>0</v>
      </c>
      <c r="K69" s="975">
        <v>1</v>
      </c>
      <c r="L69" s="770">
        <f>J69*K69</f>
        <v>0</v>
      </c>
      <c r="N69" s="555">
        <f>SUM(J69)</f>
        <v>0</v>
      </c>
      <c r="O69" s="673">
        <v>0</v>
      </c>
      <c r="P69" s="266">
        <f>SUM(L69*O69)</f>
        <v>0</v>
      </c>
      <c r="Q69" s="266">
        <f>SUM(L69-P69)</f>
        <v>0</v>
      </c>
      <c r="R69" s="292"/>
    </row>
    <row r="70" spans="2:18" ht="66.599999999999994" customHeight="1" x14ac:dyDescent="0.2">
      <c r="B70" s="102"/>
      <c r="C70" s="9"/>
      <c r="D70" s="9"/>
      <c r="E70" s="9"/>
      <c r="F70" s="1085" t="s">
        <v>731</v>
      </c>
      <c r="G70" s="1086"/>
      <c r="H70" s="1086"/>
      <c r="I70" s="460"/>
      <c r="J70" s="508"/>
      <c r="K70" s="520"/>
      <c r="L70" s="770"/>
      <c r="N70" s="554"/>
      <c r="O70" s="672"/>
      <c r="P70" s="248"/>
      <c r="Q70" s="248"/>
      <c r="R70" s="292"/>
    </row>
    <row r="71" spans="2:18" ht="15.75" customHeight="1" x14ac:dyDescent="0.2">
      <c r="B71" s="102"/>
      <c r="C71" s="9"/>
      <c r="D71" s="110" t="s">
        <v>419</v>
      </c>
      <c r="E71" s="110"/>
      <c r="F71" s="116"/>
      <c r="G71" s="118"/>
      <c r="H71" s="434"/>
      <c r="I71" s="473"/>
      <c r="J71" s="512"/>
      <c r="K71" s="979"/>
      <c r="L71" s="769">
        <f>SUM(L72:L77)</f>
        <v>0</v>
      </c>
      <c r="N71" s="557"/>
      <c r="O71" s="675"/>
      <c r="P71" s="316">
        <f>SUM(P72:P77)</f>
        <v>0</v>
      </c>
      <c r="Q71" s="316">
        <f>SUM(Q72:Q77)</f>
        <v>0</v>
      </c>
      <c r="R71" s="295"/>
    </row>
    <row r="72" spans="2:18" ht="15.75" customHeight="1" x14ac:dyDescent="0.2">
      <c r="B72" s="102"/>
      <c r="C72" s="9"/>
      <c r="D72" s="9"/>
      <c r="E72" s="85" t="s">
        <v>420</v>
      </c>
      <c r="F72" s="85" t="s">
        <v>421</v>
      </c>
      <c r="G72" s="9"/>
      <c r="H72" s="27"/>
      <c r="I72" s="448" t="s">
        <v>87</v>
      </c>
      <c r="J72" s="508">
        <v>0</v>
      </c>
      <c r="K72" s="975">
        <v>1</v>
      </c>
      <c r="L72" s="770">
        <f>J72*K72</f>
        <v>0</v>
      </c>
      <c r="N72" s="555">
        <f>SUM(J72)</f>
        <v>0</v>
      </c>
      <c r="O72" s="673">
        <v>0</v>
      </c>
      <c r="P72" s="266">
        <f>SUM(L72*O72)</f>
        <v>0</v>
      </c>
      <c r="Q72" s="266">
        <f>SUM(L72-P72)</f>
        <v>0</v>
      </c>
      <c r="R72" s="295"/>
    </row>
    <row r="73" spans="2:18" ht="52.15" customHeight="1" x14ac:dyDescent="0.2">
      <c r="B73" s="102"/>
      <c r="C73" s="9"/>
      <c r="D73" s="9"/>
      <c r="E73" s="85"/>
      <c r="F73" s="1085" t="s">
        <v>732</v>
      </c>
      <c r="G73" s="1086"/>
      <c r="H73" s="1086"/>
      <c r="I73" s="460"/>
      <c r="J73" s="508"/>
      <c r="K73" s="520"/>
      <c r="L73" s="770"/>
      <c r="N73" s="555"/>
      <c r="O73" s="673"/>
      <c r="P73" s="266"/>
      <c r="Q73" s="266"/>
      <c r="R73" s="292"/>
    </row>
    <row r="74" spans="2:18" ht="15.75" customHeight="1" x14ac:dyDescent="0.2">
      <c r="B74" s="102"/>
      <c r="C74" s="9"/>
      <c r="D74" s="9"/>
      <c r="E74" s="85" t="s">
        <v>422</v>
      </c>
      <c r="F74" s="85" t="s">
        <v>423</v>
      </c>
      <c r="G74" s="9"/>
      <c r="H74" s="27"/>
      <c r="I74" s="448" t="s">
        <v>87</v>
      </c>
      <c r="J74" s="508">
        <v>0</v>
      </c>
      <c r="K74" s="975">
        <v>1</v>
      </c>
      <c r="L74" s="770">
        <f>J74*K74</f>
        <v>0</v>
      </c>
      <c r="N74" s="555">
        <f>SUM(J74)</f>
        <v>0</v>
      </c>
      <c r="O74" s="673">
        <v>0</v>
      </c>
      <c r="P74" s="266">
        <f>SUM(L74*O74)</f>
        <v>0</v>
      </c>
      <c r="Q74" s="266">
        <f>SUM(L74-P74)</f>
        <v>0</v>
      </c>
      <c r="R74" s="292"/>
    </row>
    <row r="75" spans="2:18" ht="52.15" customHeight="1" x14ac:dyDescent="0.2">
      <c r="B75" s="102"/>
      <c r="C75" s="9"/>
      <c r="D75" s="9"/>
      <c r="E75" s="85"/>
      <c r="F75" s="1085" t="s">
        <v>733</v>
      </c>
      <c r="G75" s="1086"/>
      <c r="H75" s="1086"/>
      <c r="I75" s="460"/>
      <c r="J75" s="508"/>
      <c r="K75" s="520"/>
      <c r="L75" s="770"/>
      <c r="N75" s="555"/>
      <c r="O75" s="673"/>
      <c r="P75" s="266"/>
      <c r="Q75" s="266"/>
      <c r="R75" s="292"/>
    </row>
    <row r="76" spans="2:18" ht="15.75" customHeight="1" x14ac:dyDescent="0.2">
      <c r="B76" s="102"/>
      <c r="C76" s="9"/>
      <c r="D76" s="9"/>
      <c r="E76" s="85" t="s">
        <v>424</v>
      </c>
      <c r="F76" s="85" t="s">
        <v>425</v>
      </c>
      <c r="G76" s="9"/>
      <c r="H76" s="27"/>
      <c r="I76" s="448" t="s">
        <v>87</v>
      </c>
      <c r="J76" s="508">
        <v>0</v>
      </c>
      <c r="K76" s="975">
        <v>1</v>
      </c>
      <c r="L76" s="770">
        <f>J76*K76</f>
        <v>0</v>
      </c>
      <c r="N76" s="555">
        <f>SUM(J76)</f>
        <v>0</v>
      </c>
      <c r="O76" s="673">
        <v>0</v>
      </c>
      <c r="P76" s="266">
        <f>SUM(L76*O76)</f>
        <v>0</v>
      </c>
      <c r="Q76" s="266">
        <f>SUM(L76-P76)</f>
        <v>0</v>
      </c>
      <c r="R76" s="292"/>
    </row>
    <row r="77" spans="2:18" ht="55.9" customHeight="1" x14ac:dyDescent="0.2">
      <c r="B77" s="102"/>
      <c r="C77" s="9"/>
      <c r="D77" s="9"/>
      <c r="E77" s="85"/>
      <c r="F77" s="1085" t="s">
        <v>734</v>
      </c>
      <c r="G77" s="1086"/>
      <c r="H77" s="1086"/>
      <c r="I77" s="460"/>
      <c r="J77" s="508"/>
      <c r="K77" s="520"/>
      <c r="L77" s="770"/>
      <c r="N77" s="555"/>
      <c r="O77" s="673"/>
      <c r="P77" s="266"/>
      <c r="Q77" s="266"/>
      <c r="R77" s="292"/>
    </row>
    <row r="78" spans="2:18" ht="15.75" customHeight="1" x14ac:dyDescent="0.2">
      <c r="B78" s="102"/>
      <c r="C78" s="84" t="s">
        <v>426</v>
      </c>
      <c r="D78" s="63"/>
      <c r="E78" s="63"/>
      <c r="F78" s="61"/>
      <c r="G78" s="63"/>
      <c r="H78" s="433"/>
      <c r="I78" s="469"/>
      <c r="J78" s="511"/>
      <c r="K78" s="978"/>
      <c r="L78" s="768">
        <f>L79+L92+L97</f>
        <v>1</v>
      </c>
      <c r="N78" s="560"/>
      <c r="O78" s="674"/>
      <c r="P78" s="318">
        <f>P79+P92+P97</f>
        <v>0</v>
      </c>
      <c r="Q78" s="318">
        <f>Q79+Q92+Q97</f>
        <v>1</v>
      </c>
      <c r="R78" s="292"/>
    </row>
    <row r="79" spans="2:18" ht="15.75" customHeight="1" x14ac:dyDescent="0.2">
      <c r="B79" s="102"/>
      <c r="C79" s="9"/>
      <c r="D79" s="114" t="s">
        <v>427</v>
      </c>
      <c r="E79" s="114"/>
      <c r="F79" s="114"/>
      <c r="G79" s="148"/>
      <c r="H79" s="346"/>
      <c r="I79" s="533"/>
      <c r="J79" s="544"/>
      <c r="K79" s="979"/>
      <c r="L79" s="769">
        <f>SUM(L80:L91)</f>
        <v>1</v>
      </c>
      <c r="N79" s="559"/>
      <c r="O79" s="678"/>
      <c r="P79" s="316">
        <f>SUM(P80:P91)</f>
        <v>0</v>
      </c>
      <c r="Q79" s="316">
        <f>SUM(Q80:Q91)</f>
        <v>1</v>
      </c>
      <c r="R79" s="292"/>
    </row>
    <row r="80" spans="2:18" ht="15.75" customHeight="1" x14ac:dyDescent="0.2">
      <c r="B80" s="102"/>
      <c r="C80" s="9"/>
      <c r="D80" s="9"/>
      <c r="E80" s="85" t="s">
        <v>428</v>
      </c>
      <c r="F80" s="85" t="s">
        <v>429</v>
      </c>
      <c r="G80" s="9"/>
      <c r="H80" s="27"/>
      <c r="I80" s="448" t="s">
        <v>87</v>
      </c>
      <c r="J80" s="508">
        <v>0</v>
      </c>
      <c r="K80" s="975">
        <v>1</v>
      </c>
      <c r="L80" s="770">
        <f>J80*K80</f>
        <v>0</v>
      </c>
      <c r="N80" s="555">
        <f>SUM(J80)</f>
        <v>0</v>
      </c>
      <c r="O80" s="673">
        <v>0</v>
      </c>
      <c r="P80" s="266">
        <f>SUM(L80*O80)</f>
        <v>0</v>
      </c>
      <c r="Q80" s="266">
        <f>SUM(L80-P80)</f>
        <v>0</v>
      </c>
      <c r="R80" s="292"/>
    </row>
    <row r="81" spans="2:18" ht="67.900000000000006" customHeight="1" x14ac:dyDescent="0.2">
      <c r="B81" s="102"/>
      <c r="C81" s="9"/>
      <c r="D81" s="9"/>
      <c r="E81" s="85"/>
      <c r="F81" s="1085" t="s">
        <v>735</v>
      </c>
      <c r="G81" s="1086"/>
      <c r="H81" s="1086"/>
      <c r="I81" s="460"/>
      <c r="J81" s="508"/>
      <c r="K81" s="520"/>
      <c r="L81" s="770"/>
      <c r="N81" s="555"/>
      <c r="O81" s="673"/>
      <c r="P81" s="266"/>
      <c r="Q81" s="266"/>
      <c r="R81" s="292"/>
    </row>
    <row r="82" spans="2:18" ht="15.75" customHeight="1" x14ac:dyDescent="0.2">
      <c r="B82" s="102"/>
      <c r="C82" s="9"/>
      <c r="D82" s="9"/>
      <c r="E82" s="85" t="s">
        <v>430</v>
      </c>
      <c r="F82" s="85" t="s">
        <v>431</v>
      </c>
      <c r="G82" s="9"/>
      <c r="H82" s="27"/>
      <c r="I82" s="460"/>
      <c r="J82" s="508"/>
      <c r="K82" s="520"/>
      <c r="L82" s="770"/>
      <c r="N82" s="555"/>
      <c r="O82" s="673"/>
      <c r="P82" s="266"/>
      <c r="Q82" s="266"/>
      <c r="R82" s="292"/>
    </row>
    <row r="83" spans="2:18" ht="64.150000000000006" customHeight="1" x14ac:dyDescent="0.2">
      <c r="B83" s="102"/>
      <c r="C83" s="9"/>
      <c r="D83" s="9"/>
      <c r="E83" s="85"/>
      <c r="F83" s="1085" t="s">
        <v>736</v>
      </c>
      <c r="G83" s="1086"/>
      <c r="H83" s="1086"/>
      <c r="I83" s="460"/>
      <c r="J83" s="508"/>
      <c r="K83" s="520"/>
      <c r="L83" s="770"/>
      <c r="N83" s="555"/>
      <c r="O83" s="673"/>
      <c r="P83" s="266"/>
      <c r="Q83" s="266"/>
      <c r="R83" s="292"/>
    </row>
    <row r="84" spans="2:18" ht="15.75" customHeight="1" x14ac:dyDescent="0.2">
      <c r="B84" s="102"/>
      <c r="C84" s="9"/>
      <c r="D84" s="9"/>
      <c r="E84" s="85"/>
      <c r="F84" s="85" t="s">
        <v>280</v>
      </c>
      <c r="G84" s="85" t="s">
        <v>281</v>
      </c>
      <c r="H84" s="109"/>
      <c r="I84" s="460" t="s">
        <v>189</v>
      </c>
      <c r="J84" s="508">
        <v>0</v>
      </c>
      <c r="K84" s="520">
        <v>1</v>
      </c>
      <c r="L84" s="770">
        <f>J84*K84</f>
        <v>0</v>
      </c>
      <c r="N84" s="555">
        <f>SUM(J84)</f>
        <v>0</v>
      </c>
      <c r="O84" s="673">
        <v>0</v>
      </c>
      <c r="P84" s="266">
        <f>SUM(L84*O84)</f>
        <v>0</v>
      </c>
      <c r="Q84" s="266">
        <f>SUM(L84-P84)</f>
        <v>0</v>
      </c>
      <c r="R84" s="292"/>
    </row>
    <row r="85" spans="2:18" ht="15.75" customHeight="1" x14ac:dyDescent="0.2">
      <c r="B85" s="102"/>
      <c r="C85" s="9"/>
      <c r="D85" s="9"/>
      <c r="E85" s="85"/>
      <c r="F85" s="85" t="s">
        <v>282</v>
      </c>
      <c r="G85" s="85" t="s">
        <v>283</v>
      </c>
      <c r="H85" s="109"/>
      <c r="I85" s="460" t="s">
        <v>189</v>
      </c>
      <c r="J85" s="508">
        <v>0</v>
      </c>
      <c r="K85" s="520">
        <v>1</v>
      </c>
      <c r="L85" s="770">
        <f>J85*K85</f>
        <v>0</v>
      </c>
      <c r="N85" s="555">
        <f>SUM(J85)</f>
        <v>0</v>
      </c>
      <c r="O85" s="673">
        <v>0</v>
      </c>
      <c r="P85" s="266">
        <f>SUM(L85*O85)</f>
        <v>0</v>
      </c>
      <c r="Q85" s="266">
        <f>SUM(L85-P85)</f>
        <v>0</v>
      </c>
      <c r="R85" s="292"/>
    </row>
    <row r="86" spans="2:18" ht="15.75" customHeight="1" x14ac:dyDescent="0.2">
      <c r="B86" s="102"/>
      <c r="C86" s="9"/>
      <c r="D86" s="9"/>
      <c r="E86" s="85"/>
      <c r="F86" s="85" t="s">
        <v>432</v>
      </c>
      <c r="G86" s="85" t="s">
        <v>285</v>
      </c>
      <c r="H86" s="109"/>
      <c r="I86" s="460" t="s">
        <v>189</v>
      </c>
      <c r="J86" s="508">
        <v>0</v>
      </c>
      <c r="K86" s="520">
        <v>1</v>
      </c>
      <c r="L86" s="770">
        <f>J86*K86</f>
        <v>0</v>
      </c>
      <c r="N86" s="555">
        <f>SUM(J86)</f>
        <v>0</v>
      </c>
      <c r="O86" s="673">
        <v>0</v>
      </c>
      <c r="P86" s="266">
        <f>SUM(L86*O86)</f>
        <v>0</v>
      </c>
      <c r="Q86" s="266">
        <f>SUM(L86-P86)</f>
        <v>0</v>
      </c>
      <c r="R86" s="292"/>
    </row>
    <row r="87" spans="2:18" ht="15.75" customHeight="1" x14ac:dyDescent="0.2">
      <c r="B87" s="102"/>
      <c r="C87" s="9"/>
      <c r="D87" s="9"/>
      <c r="E87" s="85" t="s">
        <v>433</v>
      </c>
      <c r="F87" s="85" t="s">
        <v>434</v>
      </c>
      <c r="G87" s="9"/>
      <c r="H87" s="27"/>
      <c r="I87" s="448" t="s">
        <v>61</v>
      </c>
      <c r="J87" s="508">
        <v>0</v>
      </c>
      <c r="K87" s="975">
        <v>1</v>
      </c>
      <c r="L87" s="770">
        <f>J87*K87</f>
        <v>0</v>
      </c>
      <c r="N87" s="555">
        <f>SUM(J87)</f>
        <v>0</v>
      </c>
      <c r="O87" s="673">
        <v>0</v>
      </c>
      <c r="P87" s="266">
        <f>SUM(L87*O87)</f>
        <v>0</v>
      </c>
      <c r="Q87" s="266">
        <f>SUM(L87-P87)</f>
        <v>0</v>
      </c>
      <c r="R87" s="295"/>
    </row>
    <row r="88" spans="2:18" ht="53.45" customHeight="1" x14ac:dyDescent="0.2">
      <c r="B88" s="102"/>
      <c r="C88" s="9"/>
      <c r="D88" s="9"/>
      <c r="E88" s="85"/>
      <c r="F88" s="1085" t="s">
        <v>737</v>
      </c>
      <c r="G88" s="1086"/>
      <c r="H88" s="1086"/>
      <c r="I88" s="460"/>
      <c r="J88" s="508"/>
      <c r="K88" s="520"/>
      <c r="L88" s="770"/>
      <c r="N88" s="555"/>
      <c r="O88" s="673"/>
      <c r="P88" s="266"/>
      <c r="Q88" s="266"/>
      <c r="R88" s="295"/>
    </row>
    <row r="89" spans="2:18" ht="15.75" customHeight="1" x14ac:dyDescent="0.2">
      <c r="B89" s="102"/>
      <c r="C89" s="9"/>
      <c r="D89" s="9"/>
      <c r="E89" s="85" t="s">
        <v>435</v>
      </c>
      <c r="F89" s="85" t="s">
        <v>436</v>
      </c>
      <c r="G89" s="9"/>
      <c r="H89" s="27"/>
      <c r="I89" s="448"/>
      <c r="J89" s="508"/>
      <c r="K89" s="975"/>
      <c r="L89" s="770"/>
      <c r="N89" s="554"/>
      <c r="O89" s="672"/>
      <c r="P89" s="319"/>
      <c r="Q89" s="319"/>
      <c r="R89" s="295"/>
    </row>
    <row r="90" spans="2:18" ht="15.75" customHeight="1" x14ac:dyDescent="0.2">
      <c r="B90" s="102"/>
      <c r="C90" s="9"/>
      <c r="D90" s="9"/>
      <c r="E90" s="85"/>
      <c r="F90" s="85" t="s">
        <v>437</v>
      </c>
      <c r="G90" s="85" t="s">
        <v>438</v>
      </c>
      <c r="H90" s="109"/>
      <c r="I90" s="460" t="s">
        <v>87</v>
      </c>
      <c r="J90" s="508">
        <v>1</v>
      </c>
      <c r="K90" s="520">
        <v>1</v>
      </c>
      <c r="L90" s="770">
        <f>J90*K90</f>
        <v>1</v>
      </c>
      <c r="N90" s="555">
        <f>SUM(J90)</f>
        <v>1</v>
      </c>
      <c r="O90" s="673">
        <v>0</v>
      </c>
      <c r="P90" s="266">
        <f>SUM(L90*O90)</f>
        <v>0</v>
      </c>
      <c r="Q90" s="266">
        <f>SUM(L90-P90)</f>
        <v>1</v>
      </c>
      <c r="R90" s="295"/>
    </row>
    <row r="91" spans="2:18" ht="51" customHeight="1" x14ac:dyDescent="0.2">
      <c r="B91" s="102"/>
      <c r="C91" s="9"/>
      <c r="D91" s="9"/>
      <c r="E91" s="85"/>
      <c r="F91" s="1085" t="s">
        <v>738</v>
      </c>
      <c r="G91" s="1086"/>
      <c r="H91" s="1086"/>
      <c r="I91" s="460"/>
      <c r="J91" s="508"/>
      <c r="K91" s="520"/>
      <c r="L91" s="770"/>
      <c r="N91" s="555"/>
      <c r="O91" s="673"/>
      <c r="P91" s="266"/>
      <c r="Q91" s="266"/>
      <c r="R91" s="295"/>
    </row>
    <row r="92" spans="2:18" ht="15.75" customHeight="1" x14ac:dyDescent="0.2">
      <c r="B92" s="102"/>
      <c r="C92" s="9"/>
      <c r="D92" s="110" t="s">
        <v>439</v>
      </c>
      <c r="E92" s="110"/>
      <c r="F92" s="116"/>
      <c r="G92" s="118"/>
      <c r="H92" s="434"/>
      <c r="I92" s="473"/>
      <c r="J92" s="512"/>
      <c r="K92" s="979"/>
      <c r="L92" s="769">
        <f>SUM(L93:L96)</f>
        <v>0</v>
      </c>
      <c r="N92" s="557"/>
      <c r="O92" s="675"/>
      <c r="P92" s="316">
        <f>SUM(P93:P96)</f>
        <v>0</v>
      </c>
      <c r="Q92" s="316">
        <f>SUM(Q93:Q96)</f>
        <v>0</v>
      </c>
      <c r="R92" s="292"/>
    </row>
    <row r="93" spans="2:18" ht="15.75" customHeight="1" x14ac:dyDescent="0.2">
      <c r="B93" s="102"/>
      <c r="C93" s="9"/>
      <c r="D93" s="9"/>
      <c r="E93" s="85" t="s">
        <v>440</v>
      </c>
      <c r="F93" s="85" t="s">
        <v>441</v>
      </c>
      <c r="G93" s="9"/>
      <c r="H93" s="27"/>
      <c r="I93" s="448" t="s">
        <v>61</v>
      </c>
      <c r="J93" s="508">
        <v>0</v>
      </c>
      <c r="K93" s="975">
        <v>1</v>
      </c>
      <c r="L93" s="770">
        <f>J93*K93</f>
        <v>0</v>
      </c>
      <c r="N93" s="555">
        <f>SUM(J93)</f>
        <v>0</v>
      </c>
      <c r="O93" s="673">
        <v>0</v>
      </c>
      <c r="P93" s="266">
        <f>SUM(L93*O93)</f>
        <v>0</v>
      </c>
      <c r="Q93" s="266">
        <f>SUM(L93-P93)</f>
        <v>0</v>
      </c>
      <c r="R93" s="292"/>
    </row>
    <row r="94" spans="2:18" ht="55.15" customHeight="1" x14ac:dyDescent="0.2">
      <c r="B94" s="102"/>
      <c r="C94" s="9"/>
      <c r="D94" s="9"/>
      <c r="E94" s="85"/>
      <c r="F94" s="1085" t="s">
        <v>739</v>
      </c>
      <c r="G94" s="1086"/>
      <c r="H94" s="1086"/>
      <c r="I94" s="460"/>
      <c r="J94" s="508"/>
      <c r="K94" s="520"/>
      <c r="L94" s="770"/>
      <c r="N94" s="555"/>
      <c r="O94" s="673"/>
      <c r="P94" s="266"/>
      <c r="Q94" s="266"/>
      <c r="R94" s="292"/>
    </row>
    <row r="95" spans="2:18" ht="15.75" customHeight="1" x14ac:dyDescent="0.2">
      <c r="B95" s="102"/>
      <c r="C95" s="9"/>
      <c r="D95" s="9"/>
      <c r="E95" s="85" t="s">
        <v>442</v>
      </c>
      <c r="F95" s="85" t="s">
        <v>443</v>
      </c>
      <c r="G95" s="9"/>
      <c r="H95" s="27"/>
      <c r="I95" s="448" t="s">
        <v>87</v>
      </c>
      <c r="J95" s="508">
        <v>0</v>
      </c>
      <c r="K95" s="975">
        <v>1</v>
      </c>
      <c r="L95" s="770">
        <f>J95*K95</f>
        <v>0</v>
      </c>
      <c r="N95" s="555">
        <f>SUM(J95)</f>
        <v>0</v>
      </c>
      <c r="O95" s="673">
        <v>0</v>
      </c>
      <c r="P95" s="266">
        <f>SUM(L95*O95)</f>
        <v>0</v>
      </c>
      <c r="Q95" s="266">
        <f>SUM(L95-P95)</f>
        <v>0</v>
      </c>
      <c r="R95" s="292"/>
    </row>
    <row r="96" spans="2:18" ht="65.45" customHeight="1" x14ac:dyDescent="0.2">
      <c r="B96" s="102"/>
      <c r="C96" s="9"/>
      <c r="D96" s="9"/>
      <c r="E96" s="85"/>
      <c r="F96" s="1085" t="s">
        <v>740</v>
      </c>
      <c r="G96" s="1086"/>
      <c r="H96" s="1086"/>
      <c r="I96" s="460"/>
      <c r="J96" s="508"/>
      <c r="K96" s="520"/>
      <c r="L96" s="770"/>
      <c r="N96" s="555"/>
      <c r="O96" s="673"/>
      <c r="P96" s="266"/>
      <c r="Q96" s="266"/>
      <c r="R96" s="292"/>
    </row>
    <row r="97" spans="2:18" ht="15.75" customHeight="1" x14ac:dyDescent="0.2">
      <c r="B97" s="102"/>
      <c r="C97" s="9"/>
      <c r="D97" s="114" t="s">
        <v>444</v>
      </c>
      <c r="E97" s="114"/>
      <c r="F97" s="114"/>
      <c r="G97" s="148"/>
      <c r="H97" s="346"/>
      <c r="I97" s="533"/>
      <c r="J97" s="544"/>
      <c r="K97" s="979"/>
      <c r="L97" s="769">
        <f>SUM(L98:L103)</f>
        <v>0</v>
      </c>
      <c r="N97" s="557"/>
      <c r="O97" s="675"/>
      <c r="P97" s="316">
        <f>SUM(P98:P103)</f>
        <v>0</v>
      </c>
      <c r="Q97" s="316">
        <f>SUM(Q98:Q103)</f>
        <v>0</v>
      </c>
      <c r="R97" s="292"/>
    </row>
    <row r="98" spans="2:18" ht="15.75" customHeight="1" x14ac:dyDescent="0.2">
      <c r="B98" s="102"/>
      <c r="C98" s="9"/>
      <c r="D98" s="9"/>
      <c r="E98" s="85" t="s">
        <v>445</v>
      </c>
      <c r="F98" s="85" t="s">
        <v>446</v>
      </c>
      <c r="G98" s="9"/>
      <c r="H98" s="27"/>
      <c r="I98" s="448" t="s">
        <v>189</v>
      </c>
      <c r="J98" s="508">
        <v>0</v>
      </c>
      <c r="K98" s="975">
        <v>1</v>
      </c>
      <c r="L98" s="770">
        <f>J98*K98</f>
        <v>0</v>
      </c>
      <c r="N98" s="555">
        <f>SUM(J98)</f>
        <v>0</v>
      </c>
      <c r="O98" s="673">
        <v>0</v>
      </c>
      <c r="P98" s="266">
        <f>SUM(L98*O98)</f>
        <v>0</v>
      </c>
      <c r="Q98" s="266">
        <f>SUM(L98-P98)</f>
        <v>0</v>
      </c>
      <c r="R98" s="292"/>
    </row>
    <row r="99" spans="2:18" ht="52.9" customHeight="1" x14ac:dyDescent="0.2">
      <c r="B99" s="102"/>
      <c r="C99" s="9"/>
      <c r="D99" s="9"/>
      <c r="E99" s="85"/>
      <c r="F99" s="1085" t="s">
        <v>741</v>
      </c>
      <c r="G99" s="1086"/>
      <c r="H99" s="1086"/>
      <c r="I99" s="460"/>
      <c r="J99" s="508"/>
      <c r="K99" s="520"/>
      <c r="L99" s="770"/>
      <c r="N99" s="555"/>
      <c r="O99" s="673"/>
      <c r="P99" s="266"/>
      <c r="Q99" s="266"/>
      <c r="R99" s="292"/>
    </row>
    <row r="100" spans="2:18" ht="15.75" customHeight="1" x14ac:dyDescent="0.2">
      <c r="B100" s="102"/>
      <c r="C100" s="9"/>
      <c r="D100" s="9"/>
      <c r="E100" s="85" t="s">
        <v>447</v>
      </c>
      <c r="F100" s="85" t="s">
        <v>448</v>
      </c>
      <c r="G100" s="9"/>
      <c r="H100" s="27"/>
      <c r="I100" s="448" t="s">
        <v>83</v>
      </c>
      <c r="J100" s="508">
        <v>0</v>
      </c>
      <c r="K100" s="975">
        <v>1</v>
      </c>
      <c r="L100" s="770">
        <f>J100*K100</f>
        <v>0</v>
      </c>
      <c r="N100" s="555">
        <f>SUM(J100)</f>
        <v>0</v>
      </c>
      <c r="O100" s="673">
        <v>0</v>
      </c>
      <c r="P100" s="266">
        <f>SUM(L100*O100)</f>
        <v>0</v>
      </c>
      <c r="Q100" s="266">
        <f>SUM(L100-P100)</f>
        <v>0</v>
      </c>
      <c r="R100" s="292"/>
    </row>
    <row r="101" spans="2:18" ht="54.6" customHeight="1" x14ac:dyDescent="0.2">
      <c r="B101" s="102"/>
      <c r="C101" s="9"/>
      <c r="D101" s="9"/>
      <c r="E101" s="85"/>
      <c r="F101" s="1085" t="s">
        <v>742</v>
      </c>
      <c r="G101" s="1086"/>
      <c r="H101" s="1086"/>
      <c r="I101" s="460"/>
      <c r="J101" s="508"/>
      <c r="K101" s="520"/>
      <c r="L101" s="770"/>
      <c r="N101" s="555"/>
      <c r="O101" s="673"/>
      <c r="P101" s="321"/>
      <c r="Q101" s="321"/>
      <c r="R101" s="292"/>
    </row>
    <row r="102" spans="2:18" ht="15.75" customHeight="1" x14ac:dyDescent="0.2">
      <c r="B102" s="102"/>
      <c r="C102" s="9"/>
      <c r="D102" s="9"/>
      <c r="E102" s="85" t="s">
        <v>449</v>
      </c>
      <c r="F102" s="85" t="s">
        <v>450</v>
      </c>
      <c r="G102" s="9"/>
      <c r="H102" s="27"/>
      <c r="I102" s="448" t="s">
        <v>83</v>
      </c>
      <c r="J102" s="508">
        <v>0</v>
      </c>
      <c r="K102" s="975">
        <v>1</v>
      </c>
      <c r="L102" s="770">
        <f>J102*K102</f>
        <v>0</v>
      </c>
      <c r="N102" s="555">
        <f>SUM(J102)</f>
        <v>0</v>
      </c>
      <c r="O102" s="673">
        <v>0</v>
      </c>
      <c r="P102" s="266">
        <f>SUM(L102*O102)</f>
        <v>0</v>
      </c>
      <c r="Q102" s="266">
        <f>SUM(L102-P102)</f>
        <v>0</v>
      </c>
      <c r="R102" s="292"/>
    </row>
    <row r="103" spans="2:18" ht="53.45" customHeight="1" x14ac:dyDescent="0.2">
      <c r="B103" s="102"/>
      <c r="C103" s="9"/>
      <c r="D103" s="9"/>
      <c r="E103" s="85"/>
      <c r="F103" s="1085" t="s">
        <v>743</v>
      </c>
      <c r="G103" s="1086"/>
      <c r="H103" s="1086"/>
      <c r="I103" s="460"/>
      <c r="J103" s="508"/>
      <c r="K103" s="520"/>
      <c r="L103" s="770"/>
      <c r="N103" s="554"/>
      <c r="O103" s="672"/>
      <c r="P103" s="248"/>
      <c r="Q103" s="248"/>
      <c r="R103" s="292"/>
    </row>
    <row r="104" spans="2:18" ht="15.75" customHeight="1" x14ac:dyDescent="0.2">
      <c r="B104" s="102"/>
      <c r="C104" s="84" t="s">
        <v>451</v>
      </c>
      <c r="D104" s="63"/>
      <c r="E104" s="63"/>
      <c r="F104" s="61"/>
      <c r="G104" s="63"/>
      <c r="H104" s="433"/>
      <c r="I104" s="469"/>
      <c r="J104" s="511"/>
      <c r="K104" s="978"/>
      <c r="L104" s="768">
        <f>L105+L118+L129</f>
        <v>0</v>
      </c>
      <c r="N104" s="560"/>
      <c r="O104" s="674"/>
      <c r="P104" s="318">
        <f>P105+P118+P129</f>
        <v>0</v>
      </c>
      <c r="Q104" s="318">
        <f>Q105+Q118+Q129</f>
        <v>0</v>
      </c>
      <c r="R104" s="292"/>
    </row>
    <row r="105" spans="2:18" ht="15.75" customHeight="1" x14ac:dyDescent="0.2">
      <c r="B105" s="102"/>
      <c r="C105" s="9"/>
      <c r="D105" s="114" t="s">
        <v>452</v>
      </c>
      <c r="E105" s="114"/>
      <c r="F105" s="114"/>
      <c r="G105" s="148"/>
      <c r="H105" s="346"/>
      <c r="I105" s="533"/>
      <c r="J105" s="544"/>
      <c r="K105" s="979"/>
      <c r="L105" s="769">
        <f>SUM(L106:L117)</f>
        <v>0</v>
      </c>
      <c r="N105" s="557"/>
      <c r="O105" s="675"/>
      <c r="P105" s="316">
        <f>SUM(P106:P117)</f>
        <v>0</v>
      </c>
      <c r="Q105" s="316">
        <f>SUM(Q106:Q117)</f>
        <v>0</v>
      </c>
      <c r="R105" s="292"/>
    </row>
    <row r="106" spans="2:18" ht="15.75" customHeight="1" x14ac:dyDescent="0.2">
      <c r="B106" s="102"/>
      <c r="C106" s="9"/>
      <c r="D106" s="9"/>
      <c r="E106" s="85" t="s">
        <v>453</v>
      </c>
      <c r="F106" s="85" t="s">
        <v>454</v>
      </c>
      <c r="G106" s="9"/>
      <c r="H106" s="27"/>
      <c r="I106" s="460" t="s">
        <v>83</v>
      </c>
      <c r="J106" s="508">
        <v>0</v>
      </c>
      <c r="K106" s="520">
        <v>1</v>
      </c>
      <c r="L106" s="770">
        <f>J106*K106</f>
        <v>0</v>
      </c>
      <c r="N106" s="555">
        <f>SUM(J106)</f>
        <v>0</v>
      </c>
      <c r="O106" s="673">
        <v>0</v>
      </c>
      <c r="P106" s="266">
        <f>SUM(L106*O106)</f>
        <v>0</v>
      </c>
      <c r="Q106" s="266">
        <f>SUM(L106-P106)</f>
        <v>0</v>
      </c>
      <c r="R106" s="292"/>
    </row>
    <row r="107" spans="2:18" ht="46.15" customHeight="1" x14ac:dyDescent="0.2">
      <c r="B107" s="102"/>
      <c r="C107" s="9"/>
      <c r="D107" s="9"/>
      <c r="E107" s="85"/>
      <c r="F107" s="1085" t="s">
        <v>744</v>
      </c>
      <c r="G107" s="1086"/>
      <c r="H107" s="1086"/>
      <c r="I107" s="460"/>
      <c r="J107" s="508"/>
      <c r="K107" s="520"/>
      <c r="L107" s="770"/>
      <c r="N107" s="555"/>
      <c r="O107" s="673"/>
      <c r="P107" s="266"/>
      <c r="Q107" s="266"/>
      <c r="R107" s="292"/>
    </row>
    <row r="108" spans="2:18" ht="15.75" customHeight="1" x14ac:dyDescent="0.2">
      <c r="B108" s="102"/>
      <c r="C108" s="9"/>
      <c r="D108" s="9"/>
      <c r="E108" s="85" t="s">
        <v>455</v>
      </c>
      <c r="F108" s="85" t="s">
        <v>456</v>
      </c>
      <c r="G108" s="9"/>
      <c r="H108" s="27"/>
      <c r="I108" s="460" t="s">
        <v>83</v>
      </c>
      <c r="J108" s="508">
        <v>0</v>
      </c>
      <c r="K108" s="520">
        <v>1</v>
      </c>
      <c r="L108" s="770">
        <f>J108*K108</f>
        <v>0</v>
      </c>
      <c r="N108" s="555">
        <f>SUM(J108)</f>
        <v>0</v>
      </c>
      <c r="O108" s="673">
        <v>0</v>
      </c>
      <c r="P108" s="266">
        <f>SUM(L108*O108)</f>
        <v>0</v>
      </c>
      <c r="Q108" s="266">
        <f>SUM(L108-P108)</f>
        <v>0</v>
      </c>
      <c r="R108" s="292"/>
    </row>
    <row r="109" spans="2:18" ht="54" customHeight="1" x14ac:dyDescent="0.2">
      <c r="B109" s="102"/>
      <c r="C109" s="9"/>
      <c r="D109" s="9"/>
      <c r="E109" s="85"/>
      <c r="F109" s="1085" t="s">
        <v>745</v>
      </c>
      <c r="G109" s="1086"/>
      <c r="H109" s="1086"/>
      <c r="I109" s="460"/>
      <c r="J109" s="508"/>
      <c r="K109" s="520"/>
      <c r="L109" s="770"/>
      <c r="N109" s="555"/>
      <c r="O109" s="673"/>
      <c r="P109" s="266"/>
      <c r="Q109" s="266"/>
      <c r="R109" s="292"/>
    </row>
    <row r="110" spans="2:18" ht="15.75" customHeight="1" x14ac:dyDescent="0.2">
      <c r="B110" s="102"/>
      <c r="C110" s="9"/>
      <c r="D110" s="9"/>
      <c r="E110" s="85" t="s">
        <v>457</v>
      </c>
      <c r="F110" s="85" t="s">
        <v>458</v>
      </c>
      <c r="G110" s="9"/>
      <c r="H110" s="27"/>
      <c r="I110" s="460" t="s">
        <v>83</v>
      </c>
      <c r="J110" s="508">
        <v>0</v>
      </c>
      <c r="K110" s="520">
        <v>1</v>
      </c>
      <c r="L110" s="770">
        <f>J110*K110</f>
        <v>0</v>
      </c>
      <c r="N110" s="555">
        <f>SUM(J110)</f>
        <v>0</v>
      </c>
      <c r="O110" s="673">
        <v>0</v>
      </c>
      <c r="P110" s="266">
        <f>SUM(L110*O110)</f>
        <v>0</v>
      </c>
      <c r="Q110" s="266">
        <f>SUM(L110-P110)</f>
        <v>0</v>
      </c>
      <c r="R110" s="292"/>
    </row>
    <row r="111" spans="2:18" ht="49.15" customHeight="1" x14ac:dyDescent="0.2">
      <c r="B111" s="102"/>
      <c r="C111" s="9"/>
      <c r="D111" s="9"/>
      <c r="E111" s="85"/>
      <c r="F111" s="1085" t="s">
        <v>746</v>
      </c>
      <c r="G111" s="1086"/>
      <c r="H111" s="1086"/>
      <c r="I111" s="460"/>
      <c r="J111" s="508"/>
      <c r="K111" s="520"/>
      <c r="L111" s="770"/>
      <c r="N111" s="555"/>
      <c r="O111" s="673"/>
      <c r="P111" s="248"/>
      <c r="Q111" s="248"/>
      <c r="R111" s="292"/>
    </row>
    <row r="112" spans="2:18" ht="15.75" customHeight="1" x14ac:dyDescent="0.2">
      <c r="B112" s="102"/>
      <c r="C112" s="9"/>
      <c r="D112" s="9"/>
      <c r="E112" s="85" t="s">
        <v>459</v>
      </c>
      <c r="F112" s="85" t="s">
        <v>460</v>
      </c>
      <c r="G112" s="9"/>
      <c r="H112" s="27"/>
      <c r="I112" s="460" t="s">
        <v>189</v>
      </c>
      <c r="J112" s="508">
        <v>0</v>
      </c>
      <c r="K112" s="520">
        <v>1</v>
      </c>
      <c r="L112" s="770">
        <f>J112*K112</f>
        <v>0</v>
      </c>
      <c r="N112" s="555">
        <f>SUM(J112)</f>
        <v>0</v>
      </c>
      <c r="O112" s="673">
        <v>0</v>
      </c>
      <c r="P112" s="266">
        <f>SUM(L112*O112)</f>
        <v>0</v>
      </c>
      <c r="Q112" s="266">
        <f>SUM(L112-P112)</f>
        <v>0</v>
      </c>
      <c r="R112" s="292"/>
    </row>
    <row r="113" spans="2:18" ht="67.900000000000006" customHeight="1" x14ac:dyDescent="0.2">
      <c r="B113" s="102"/>
      <c r="C113" s="9"/>
      <c r="D113" s="9"/>
      <c r="E113" s="85"/>
      <c r="F113" s="1085" t="s">
        <v>747</v>
      </c>
      <c r="G113" s="1086"/>
      <c r="H113" s="1086"/>
      <c r="I113" s="460"/>
      <c r="J113" s="508"/>
      <c r="K113" s="520"/>
      <c r="L113" s="770"/>
      <c r="N113" s="555"/>
      <c r="O113" s="673"/>
      <c r="P113" s="248"/>
      <c r="Q113" s="248"/>
      <c r="R113" s="292"/>
    </row>
    <row r="114" spans="2:18" ht="15.75" customHeight="1" x14ac:dyDescent="0.2">
      <c r="B114" s="102"/>
      <c r="C114" s="9"/>
      <c r="D114" s="9"/>
      <c r="E114" s="85" t="s">
        <v>461</v>
      </c>
      <c r="F114" s="85" t="s">
        <v>462</v>
      </c>
      <c r="G114" s="9"/>
      <c r="H114" s="27"/>
      <c r="I114" s="460" t="s">
        <v>87</v>
      </c>
      <c r="J114" s="508">
        <v>0</v>
      </c>
      <c r="K114" s="520">
        <v>1</v>
      </c>
      <c r="L114" s="770">
        <f>J114*K114</f>
        <v>0</v>
      </c>
      <c r="N114" s="555">
        <f>SUM(J114)</f>
        <v>0</v>
      </c>
      <c r="O114" s="673">
        <v>0</v>
      </c>
      <c r="P114" s="266">
        <f>SUM(L114*O114)</f>
        <v>0</v>
      </c>
      <c r="Q114" s="266">
        <f>SUM(L114-P114)</f>
        <v>0</v>
      </c>
      <c r="R114" s="292"/>
    </row>
    <row r="115" spans="2:18" ht="54" customHeight="1" x14ac:dyDescent="0.2">
      <c r="B115" s="102"/>
      <c r="C115" s="9"/>
      <c r="D115" s="9"/>
      <c r="E115" s="9"/>
      <c r="F115" s="1085" t="s">
        <v>659</v>
      </c>
      <c r="G115" s="1086"/>
      <c r="H115" s="1086"/>
      <c r="I115" s="460"/>
      <c r="J115" s="508"/>
      <c r="K115" s="520"/>
      <c r="L115" s="770"/>
      <c r="N115" s="555"/>
      <c r="O115" s="673"/>
      <c r="P115" s="248"/>
      <c r="Q115" s="248"/>
      <c r="R115" s="292"/>
    </row>
    <row r="116" spans="2:18" ht="15.75" customHeight="1" x14ac:dyDescent="0.2">
      <c r="B116" s="102"/>
      <c r="C116" s="9"/>
      <c r="D116" s="9"/>
      <c r="E116" s="85" t="s">
        <v>463</v>
      </c>
      <c r="F116" s="85" t="s">
        <v>464</v>
      </c>
      <c r="G116" s="9"/>
      <c r="H116" s="27"/>
      <c r="I116" s="460" t="s">
        <v>83</v>
      </c>
      <c r="J116" s="508">
        <v>0</v>
      </c>
      <c r="K116" s="520">
        <v>1</v>
      </c>
      <c r="L116" s="770">
        <f>J116*K116</f>
        <v>0</v>
      </c>
      <c r="N116" s="555">
        <f>SUM(J116)</f>
        <v>0</v>
      </c>
      <c r="O116" s="673">
        <v>0</v>
      </c>
      <c r="P116" s="266">
        <f>SUM(L116*O116)</f>
        <v>0</v>
      </c>
      <c r="Q116" s="266">
        <f>SUM(L116-P116)</f>
        <v>0</v>
      </c>
      <c r="R116" s="292"/>
    </row>
    <row r="117" spans="2:18" ht="70.5" customHeight="1" x14ac:dyDescent="0.2">
      <c r="B117" s="102"/>
      <c r="C117" s="9"/>
      <c r="D117" s="9"/>
      <c r="E117" s="9"/>
      <c r="F117" s="1085" t="s">
        <v>748</v>
      </c>
      <c r="G117" s="1086"/>
      <c r="H117" s="1086"/>
      <c r="I117" s="460"/>
      <c r="J117" s="508"/>
      <c r="K117" s="520"/>
      <c r="L117" s="770"/>
      <c r="N117" s="555"/>
      <c r="O117" s="673"/>
      <c r="P117" s="266"/>
      <c r="Q117" s="266"/>
      <c r="R117" s="292"/>
    </row>
    <row r="118" spans="2:18" ht="15.75" customHeight="1" x14ac:dyDescent="0.2">
      <c r="B118" s="102"/>
      <c r="C118" s="9"/>
      <c r="D118" s="114" t="s">
        <v>465</v>
      </c>
      <c r="E118" s="114"/>
      <c r="F118" s="114"/>
      <c r="G118" s="148"/>
      <c r="H118" s="346"/>
      <c r="I118" s="533"/>
      <c r="J118" s="544"/>
      <c r="K118" s="979"/>
      <c r="L118" s="769">
        <f>SUM(L119:L128)</f>
        <v>0</v>
      </c>
      <c r="N118" s="559"/>
      <c r="O118" s="678"/>
      <c r="P118" s="316">
        <f>SUM(P119:P128)</f>
        <v>0</v>
      </c>
      <c r="Q118" s="316">
        <f>SUM(Q119:Q128)</f>
        <v>0</v>
      </c>
      <c r="R118" s="292"/>
    </row>
    <row r="119" spans="2:18" ht="15.75" customHeight="1" x14ac:dyDescent="0.2">
      <c r="B119" s="102"/>
      <c r="C119" s="9"/>
      <c r="D119" s="9"/>
      <c r="E119" s="85" t="s">
        <v>466</v>
      </c>
      <c r="F119" s="85" t="s">
        <v>467</v>
      </c>
      <c r="G119" s="9"/>
      <c r="H119" s="27"/>
      <c r="I119" s="460" t="s">
        <v>189</v>
      </c>
      <c r="J119" s="508">
        <v>0</v>
      </c>
      <c r="K119" s="520">
        <v>1</v>
      </c>
      <c r="L119" s="770">
        <f>J119*K119</f>
        <v>0</v>
      </c>
      <c r="N119" s="555">
        <f>SUM(J119)</f>
        <v>0</v>
      </c>
      <c r="O119" s="673">
        <v>0</v>
      </c>
      <c r="P119" s="266">
        <f>SUM(L119*O119)</f>
        <v>0</v>
      </c>
      <c r="Q119" s="266">
        <f>SUM(L119-P119)</f>
        <v>0</v>
      </c>
      <c r="R119" s="292"/>
    </row>
    <row r="120" spans="2:18" ht="52.15" customHeight="1" x14ac:dyDescent="0.2">
      <c r="B120" s="102"/>
      <c r="C120" s="9"/>
      <c r="D120" s="9"/>
      <c r="E120" s="85"/>
      <c r="F120" s="1085" t="s">
        <v>749</v>
      </c>
      <c r="G120" s="1086"/>
      <c r="H120" s="1086"/>
      <c r="I120" s="460"/>
      <c r="J120" s="508"/>
      <c r="K120" s="520"/>
      <c r="L120" s="770"/>
      <c r="N120" s="554"/>
      <c r="O120" s="672"/>
      <c r="P120" s="271"/>
      <c r="Q120" s="271"/>
      <c r="R120" s="292"/>
    </row>
    <row r="121" spans="2:18" ht="15.75" customHeight="1" x14ac:dyDescent="0.2">
      <c r="B121" s="102"/>
      <c r="C121" s="9"/>
      <c r="D121" s="9"/>
      <c r="E121" s="85" t="s">
        <v>468</v>
      </c>
      <c r="F121" s="85" t="s">
        <v>469</v>
      </c>
      <c r="G121" s="9"/>
      <c r="H121" s="27"/>
      <c r="I121" s="460" t="s">
        <v>83</v>
      </c>
      <c r="J121" s="508">
        <v>0</v>
      </c>
      <c r="K121" s="520">
        <v>1</v>
      </c>
      <c r="L121" s="770">
        <f>J121*K121</f>
        <v>0</v>
      </c>
      <c r="N121" s="555">
        <f>SUM(J121)</f>
        <v>0</v>
      </c>
      <c r="O121" s="673">
        <v>0</v>
      </c>
      <c r="P121" s="266">
        <f>SUM(L121*O121)</f>
        <v>0</v>
      </c>
      <c r="Q121" s="266">
        <f>SUM(L121-P121)</f>
        <v>0</v>
      </c>
      <c r="R121" s="292"/>
    </row>
    <row r="122" spans="2:18" ht="64.150000000000006" customHeight="1" x14ac:dyDescent="0.2">
      <c r="B122" s="102"/>
      <c r="C122" s="9"/>
      <c r="D122" s="9"/>
      <c r="E122" s="85"/>
      <c r="F122" s="1085" t="s">
        <v>750</v>
      </c>
      <c r="G122" s="1086"/>
      <c r="H122" s="1086"/>
      <c r="I122" s="460"/>
      <c r="J122" s="508"/>
      <c r="K122" s="520"/>
      <c r="L122" s="770"/>
      <c r="N122" s="555"/>
      <c r="O122" s="673"/>
      <c r="P122" s="266"/>
      <c r="Q122" s="266"/>
      <c r="R122" s="292"/>
    </row>
    <row r="123" spans="2:18" ht="15.75" customHeight="1" x14ac:dyDescent="0.2">
      <c r="B123" s="102"/>
      <c r="C123" s="9"/>
      <c r="D123" s="9"/>
      <c r="E123" s="85" t="s">
        <v>470</v>
      </c>
      <c r="F123" s="85" t="s">
        <v>471</v>
      </c>
      <c r="G123" s="9"/>
      <c r="H123" s="27"/>
      <c r="I123" s="460" t="s">
        <v>83</v>
      </c>
      <c r="J123" s="508">
        <v>0</v>
      </c>
      <c r="K123" s="520">
        <v>1</v>
      </c>
      <c r="L123" s="770">
        <f>J123*K123</f>
        <v>0</v>
      </c>
      <c r="N123" s="555">
        <f>SUM(J123)</f>
        <v>0</v>
      </c>
      <c r="O123" s="673">
        <v>0</v>
      </c>
      <c r="P123" s="266">
        <f>SUM(L123*O123)</f>
        <v>0</v>
      </c>
      <c r="Q123" s="266">
        <f>SUM(L123-P123)</f>
        <v>0</v>
      </c>
      <c r="R123" s="292"/>
    </row>
    <row r="124" spans="2:18" ht="57" customHeight="1" x14ac:dyDescent="0.2">
      <c r="B124" s="102"/>
      <c r="C124" s="9"/>
      <c r="D124" s="9"/>
      <c r="E124" s="85"/>
      <c r="F124" s="1085" t="s">
        <v>751</v>
      </c>
      <c r="G124" s="1086"/>
      <c r="H124" s="1086"/>
      <c r="I124" s="460"/>
      <c r="J124" s="508"/>
      <c r="K124" s="520"/>
      <c r="L124" s="770"/>
      <c r="N124" s="554"/>
      <c r="O124" s="672"/>
      <c r="P124" s="271"/>
      <c r="Q124" s="271"/>
      <c r="R124" s="292"/>
    </row>
    <row r="125" spans="2:18" ht="15.75" customHeight="1" x14ac:dyDescent="0.2">
      <c r="B125" s="102"/>
      <c r="C125" s="9"/>
      <c r="D125" s="9"/>
      <c r="E125" s="85" t="s">
        <v>472</v>
      </c>
      <c r="F125" s="85" t="s">
        <v>473</v>
      </c>
      <c r="G125" s="9"/>
      <c r="H125" s="27"/>
      <c r="I125" s="460"/>
      <c r="J125" s="508"/>
      <c r="K125" s="520"/>
      <c r="L125" s="770"/>
      <c r="N125" s="555"/>
      <c r="O125" s="673"/>
      <c r="P125" s="266"/>
      <c r="Q125" s="266"/>
      <c r="R125" s="292"/>
    </row>
    <row r="126" spans="2:18" ht="49.15" customHeight="1" x14ac:dyDescent="0.2">
      <c r="B126" s="102"/>
      <c r="C126" s="9"/>
      <c r="D126" s="9"/>
      <c r="E126" s="9"/>
      <c r="F126" s="1085" t="s">
        <v>752</v>
      </c>
      <c r="G126" s="1086"/>
      <c r="H126" s="1086"/>
      <c r="I126" s="460"/>
      <c r="J126" s="508"/>
      <c r="K126" s="520"/>
      <c r="L126" s="770"/>
      <c r="N126" s="555"/>
      <c r="O126" s="673"/>
      <c r="P126" s="266"/>
      <c r="Q126" s="266"/>
      <c r="R126" s="292"/>
    </row>
    <row r="127" spans="2:18" ht="15.75" customHeight="1" x14ac:dyDescent="0.2">
      <c r="B127" s="102"/>
      <c r="C127" s="9"/>
      <c r="D127" s="9"/>
      <c r="E127" s="9"/>
      <c r="F127" s="85" t="s">
        <v>335</v>
      </c>
      <c r="G127" s="85" t="s">
        <v>474</v>
      </c>
      <c r="H127" s="109"/>
      <c r="I127" s="460" t="s">
        <v>83</v>
      </c>
      <c r="J127" s="508">
        <v>0</v>
      </c>
      <c r="K127" s="520">
        <v>1</v>
      </c>
      <c r="L127" s="770">
        <f>J127*K127</f>
        <v>0</v>
      </c>
      <c r="N127" s="555">
        <f>SUM(J127)</f>
        <v>0</v>
      </c>
      <c r="O127" s="673">
        <v>0</v>
      </c>
      <c r="P127" s="266">
        <f>SUM(L127*O127)</f>
        <v>0</v>
      </c>
      <c r="Q127" s="266">
        <f>SUM(L127-P127)</f>
        <v>0</v>
      </c>
      <c r="R127" s="292"/>
    </row>
    <row r="128" spans="2:18" ht="15.75" customHeight="1" x14ac:dyDescent="0.2">
      <c r="B128" s="102"/>
      <c r="C128" s="9"/>
      <c r="D128" s="9"/>
      <c r="E128" s="9"/>
      <c r="F128" s="85" t="s">
        <v>337</v>
      </c>
      <c r="G128" s="85" t="s">
        <v>475</v>
      </c>
      <c r="H128" s="109"/>
      <c r="I128" s="460" t="s">
        <v>83</v>
      </c>
      <c r="J128" s="508">
        <v>0</v>
      </c>
      <c r="K128" s="520">
        <v>1</v>
      </c>
      <c r="L128" s="770">
        <f>J128*K128</f>
        <v>0</v>
      </c>
      <c r="N128" s="555">
        <f>SUM(J128)</f>
        <v>0</v>
      </c>
      <c r="O128" s="673">
        <v>0</v>
      </c>
      <c r="P128" s="266">
        <f>SUM(L128*O128)</f>
        <v>0</v>
      </c>
      <c r="Q128" s="266">
        <f>SUM(L128-P128)</f>
        <v>0</v>
      </c>
      <c r="R128" s="292"/>
    </row>
    <row r="129" spans="2:18" ht="15.75" customHeight="1" x14ac:dyDescent="0.2">
      <c r="B129" s="102"/>
      <c r="C129" s="9"/>
      <c r="D129" s="110" t="s">
        <v>476</v>
      </c>
      <c r="E129" s="110"/>
      <c r="F129" s="116"/>
      <c r="G129" s="118"/>
      <c r="H129" s="434"/>
      <c r="I129" s="473"/>
      <c r="J129" s="512"/>
      <c r="K129" s="979"/>
      <c r="L129" s="769">
        <f>SUM(L130:L132)</f>
        <v>0</v>
      </c>
      <c r="N129" s="559"/>
      <c r="O129" s="678"/>
      <c r="P129" s="316">
        <f>SUM(P130:P132)</f>
        <v>0</v>
      </c>
      <c r="Q129" s="316">
        <f>SUM(Q130:Q132)</f>
        <v>0</v>
      </c>
      <c r="R129" s="292"/>
    </row>
    <row r="130" spans="2:18" ht="15.75" customHeight="1" x14ac:dyDescent="0.2">
      <c r="B130" s="102"/>
      <c r="C130" s="9"/>
      <c r="D130" s="9"/>
      <c r="E130" s="85" t="s">
        <v>477</v>
      </c>
      <c r="F130" s="85" t="s">
        <v>478</v>
      </c>
      <c r="G130" s="9"/>
      <c r="H130" s="27"/>
      <c r="I130" s="460" t="s">
        <v>83</v>
      </c>
      <c r="J130" s="508">
        <v>0</v>
      </c>
      <c r="K130" s="520">
        <v>1</v>
      </c>
      <c r="L130" s="770">
        <f>J130*K130</f>
        <v>0</v>
      </c>
      <c r="N130" s="555">
        <f>SUM(J130)</f>
        <v>0</v>
      </c>
      <c r="O130" s="673">
        <v>0</v>
      </c>
      <c r="P130" s="266">
        <f>SUM(L130*O130)</f>
        <v>0</v>
      </c>
      <c r="Q130" s="266">
        <f>SUM(L130-P130)</f>
        <v>0</v>
      </c>
      <c r="R130" s="292"/>
    </row>
    <row r="131" spans="2:18" ht="52.15" customHeight="1" x14ac:dyDescent="0.2">
      <c r="B131" s="217"/>
      <c r="C131" s="218"/>
      <c r="D131" s="218"/>
      <c r="E131" s="218"/>
      <c r="F131" s="1121" t="s">
        <v>753</v>
      </c>
      <c r="G131" s="1122"/>
      <c r="H131" s="1122"/>
      <c r="I131" s="486"/>
      <c r="J131" s="515"/>
      <c r="K131" s="982"/>
      <c r="L131" s="771"/>
      <c r="N131" s="730"/>
      <c r="O131" s="731"/>
      <c r="P131" s="281"/>
      <c r="Q131" s="281"/>
      <c r="R131" s="297"/>
    </row>
    <row r="132" spans="2:18" ht="15.75" customHeight="1" x14ac:dyDescent="0.2">
      <c r="B132" s="219"/>
      <c r="C132" s="220"/>
      <c r="D132" s="220"/>
      <c r="E132" s="220"/>
      <c r="F132" s="221"/>
      <c r="G132" s="220"/>
      <c r="H132" s="438"/>
      <c r="I132" s="490"/>
      <c r="J132" s="592"/>
      <c r="K132" s="983"/>
      <c r="L132" s="772"/>
      <c r="N132" s="743"/>
      <c r="O132" s="748"/>
      <c r="P132" s="701"/>
      <c r="Q132" s="701"/>
      <c r="R132" s="291"/>
    </row>
    <row r="133" spans="2:18" ht="15.75" customHeight="1" x14ac:dyDescent="0.2">
      <c r="B133" s="104"/>
      <c r="C133" s="28"/>
      <c r="D133" s="28"/>
      <c r="E133" s="28"/>
      <c r="F133" s="29"/>
      <c r="G133" s="28"/>
      <c r="H133" s="351" t="s">
        <v>875</v>
      </c>
      <c r="I133" s="493"/>
      <c r="J133" s="593"/>
      <c r="K133" s="1007"/>
      <c r="L133" s="773">
        <f>L6</f>
        <v>2</v>
      </c>
      <c r="N133" s="718" t="s">
        <v>876</v>
      </c>
      <c r="O133" s="681"/>
      <c r="P133" s="323">
        <f>P6</f>
        <v>0</v>
      </c>
      <c r="Q133" s="323">
        <f>Q6</f>
        <v>2</v>
      </c>
      <c r="R133" s="292"/>
    </row>
    <row r="134" spans="2:18" ht="15.75" customHeight="1" x14ac:dyDescent="0.2">
      <c r="B134" s="106"/>
      <c r="C134" s="107"/>
      <c r="D134" s="107"/>
      <c r="E134" s="107"/>
      <c r="F134" s="108"/>
      <c r="G134" s="107"/>
      <c r="H134" s="352"/>
      <c r="I134" s="495"/>
      <c r="J134" s="594"/>
      <c r="K134" s="985"/>
      <c r="L134" s="774"/>
      <c r="N134" s="762"/>
      <c r="O134" s="764"/>
      <c r="P134" s="283"/>
      <c r="Q134" s="283"/>
      <c r="R134" s="298"/>
    </row>
    <row r="135" spans="2:18" ht="15.75" customHeight="1" x14ac:dyDescent="0.2">
      <c r="B135" s="30"/>
      <c r="C135" s="31"/>
      <c r="D135" s="31"/>
      <c r="E135" s="31"/>
      <c r="F135" s="32"/>
      <c r="G135" s="31"/>
      <c r="H135" s="31"/>
      <c r="I135" s="33"/>
      <c r="J135" s="190"/>
      <c r="K135" s="986"/>
      <c r="L135" s="93"/>
      <c r="N135" s="633"/>
      <c r="O135" s="634"/>
      <c r="P135" s="192"/>
      <c r="Q135" s="192"/>
    </row>
    <row r="136" spans="2:18" ht="15.75" customHeight="1" x14ac:dyDescent="0.2">
      <c r="N136" s="633"/>
      <c r="O136" s="634"/>
      <c r="P136" s="192"/>
      <c r="Q136" s="192"/>
    </row>
    <row r="137" spans="2:18" ht="15.75" customHeight="1" x14ac:dyDescent="0.2">
      <c r="N137" s="633"/>
      <c r="O137" s="634"/>
      <c r="P137" s="192"/>
      <c r="Q137" s="192"/>
    </row>
    <row r="138" spans="2:18" ht="15.75" customHeight="1" x14ac:dyDescent="0.2">
      <c r="P138" s="635"/>
      <c r="Q138" s="635"/>
    </row>
    <row r="139" spans="2:18" ht="15.75" customHeight="1" x14ac:dyDescent="0.2">
      <c r="N139" s="633"/>
      <c r="O139" s="634"/>
      <c r="P139" s="192"/>
      <c r="Q139" s="192"/>
    </row>
    <row r="140" spans="2:18" ht="15.75" customHeight="1" x14ac:dyDescent="0.2">
      <c r="N140" s="633"/>
      <c r="O140" s="634"/>
      <c r="P140" s="192"/>
      <c r="Q140" s="192"/>
    </row>
    <row r="141" spans="2:18" ht="15.75" customHeight="1" x14ac:dyDescent="0.2">
      <c r="N141" s="633"/>
      <c r="O141" s="634"/>
      <c r="P141" s="192"/>
      <c r="Q141" s="192"/>
    </row>
    <row r="142" spans="2:18" ht="15.75" customHeight="1" x14ac:dyDescent="0.2">
      <c r="N142" s="633"/>
      <c r="O142" s="634"/>
      <c r="P142" s="192"/>
      <c r="Q142" s="192"/>
    </row>
    <row r="143" spans="2:18" ht="15.75" customHeight="1" x14ac:dyDescent="0.2">
      <c r="N143" s="633"/>
      <c r="O143" s="634"/>
      <c r="P143" s="192"/>
      <c r="Q143" s="192"/>
    </row>
    <row r="144" spans="2:18" ht="15.75" customHeight="1" x14ac:dyDescent="0.2">
      <c r="P144" s="636"/>
      <c r="Q144" s="636"/>
    </row>
    <row r="145" spans="14:17" ht="15.75" customHeight="1" x14ac:dyDescent="0.2">
      <c r="N145" s="633"/>
      <c r="O145" s="634"/>
      <c r="P145" s="192"/>
      <c r="Q145" s="192"/>
    </row>
    <row r="146" spans="14:17" ht="15.75" customHeight="1" x14ac:dyDescent="0.2">
      <c r="N146" s="633"/>
      <c r="O146" s="634"/>
      <c r="P146" s="192"/>
      <c r="Q146" s="192"/>
    </row>
    <row r="147" spans="14:17" ht="15.75" customHeight="1" x14ac:dyDescent="0.2">
      <c r="N147" s="633"/>
      <c r="O147" s="634"/>
      <c r="P147" s="192"/>
      <c r="Q147" s="192"/>
    </row>
    <row r="148" spans="14:17" ht="15.75" customHeight="1" x14ac:dyDescent="0.2">
      <c r="N148" s="633"/>
      <c r="O148" s="634"/>
      <c r="P148" s="192"/>
      <c r="Q148" s="192"/>
    </row>
    <row r="149" spans="14:17" ht="15.75" customHeight="1" x14ac:dyDescent="0.2">
      <c r="N149" s="633"/>
      <c r="O149" s="634"/>
      <c r="P149" s="192"/>
      <c r="Q149" s="192"/>
    </row>
    <row r="150" spans="14:17" ht="15.75" customHeight="1" x14ac:dyDescent="0.2">
      <c r="N150" s="633"/>
      <c r="O150" s="634"/>
      <c r="P150" s="635"/>
      <c r="Q150" s="635"/>
    </row>
    <row r="151" spans="14:17" ht="15.75" customHeight="1" x14ac:dyDescent="0.2">
      <c r="N151" s="633"/>
      <c r="O151" s="634"/>
      <c r="P151" s="192"/>
      <c r="Q151" s="192"/>
    </row>
    <row r="152" spans="14:17" ht="15.75" customHeight="1" x14ac:dyDescent="0.2">
      <c r="N152" s="633"/>
      <c r="O152" s="634"/>
      <c r="P152" s="192"/>
      <c r="Q152" s="192"/>
    </row>
    <row r="153" spans="14:17" ht="15.75" customHeight="1" x14ac:dyDescent="0.2">
      <c r="N153" s="633"/>
      <c r="O153" s="634"/>
      <c r="P153" s="192"/>
      <c r="Q153" s="192"/>
    </row>
    <row r="154" spans="14:17" ht="15.75" customHeight="1" x14ac:dyDescent="0.2">
      <c r="N154" s="633"/>
      <c r="O154" s="634"/>
      <c r="P154" s="192"/>
      <c r="Q154" s="192"/>
    </row>
    <row r="155" spans="14:17" ht="15.75" customHeight="1" x14ac:dyDescent="0.2">
      <c r="N155" s="633"/>
      <c r="O155" s="634"/>
      <c r="P155" s="192"/>
      <c r="Q155" s="192"/>
    </row>
    <row r="156" spans="14:17" ht="15.75" customHeight="1" x14ac:dyDescent="0.2">
      <c r="N156" s="633"/>
      <c r="O156" s="634"/>
      <c r="P156" s="637"/>
      <c r="Q156" s="637"/>
    </row>
    <row r="157" spans="14:17" ht="15.75" customHeight="1" x14ac:dyDescent="0.2">
      <c r="N157" s="633"/>
      <c r="O157" s="634"/>
      <c r="P157" s="636"/>
      <c r="Q157" s="636"/>
    </row>
    <row r="158" spans="14:17" ht="15.75" customHeight="1" x14ac:dyDescent="0.2">
      <c r="P158" s="640"/>
      <c r="Q158" s="640"/>
    </row>
    <row r="159" spans="14:17" ht="15.75" customHeight="1" x14ac:dyDescent="0.2">
      <c r="N159" s="633"/>
      <c r="O159" s="634"/>
      <c r="P159" s="636"/>
      <c r="Q159" s="636"/>
    </row>
    <row r="160" spans="14:17" ht="15.75" customHeight="1" x14ac:dyDescent="0.2">
      <c r="N160" s="633"/>
      <c r="O160" s="634"/>
      <c r="P160" s="635"/>
      <c r="Q160" s="635"/>
    </row>
    <row r="161" spans="14:17" ht="15.75" customHeight="1" x14ac:dyDescent="0.2">
      <c r="N161" s="633"/>
      <c r="O161" s="634"/>
      <c r="P161" s="192"/>
      <c r="Q161" s="192"/>
    </row>
    <row r="162" spans="14:17" ht="15.75" customHeight="1" x14ac:dyDescent="0.2">
      <c r="N162" s="633"/>
      <c r="O162" s="634"/>
      <c r="P162" s="635"/>
      <c r="Q162" s="635"/>
    </row>
    <row r="163" spans="14:17" ht="15.75" customHeight="1" x14ac:dyDescent="0.2">
      <c r="N163" s="633"/>
      <c r="O163" s="634"/>
      <c r="P163" s="192"/>
      <c r="Q163" s="192"/>
    </row>
    <row r="164" spans="14:17" ht="15.75" customHeight="1" x14ac:dyDescent="0.2">
      <c r="N164" s="633"/>
      <c r="O164" s="634"/>
      <c r="P164" s="635"/>
      <c r="Q164" s="635"/>
    </row>
    <row r="165" spans="14:17" ht="15.75" customHeight="1" x14ac:dyDescent="0.2">
      <c r="N165" s="633"/>
      <c r="O165" s="634"/>
      <c r="P165" s="192"/>
      <c r="Q165" s="192"/>
    </row>
    <row r="166" spans="14:17" ht="15.75" customHeight="1" x14ac:dyDescent="0.2">
      <c r="N166" s="633"/>
      <c r="O166" s="634"/>
      <c r="P166" s="192"/>
      <c r="Q166" s="192"/>
    </row>
    <row r="167" spans="14:17" ht="15.75" customHeight="1" x14ac:dyDescent="0.2">
      <c r="N167" s="633"/>
      <c r="O167" s="634"/>
      <c r="P167" s="192"/>
      <c r="Q167" s="192"/>
    </row>
    <row r="168" spans="14:17" ht="15.75" customHeight="1" x14ac:dyDescent="0.2">
      <c r="N168" s="633"/>
      <c r="O168" s="634"/>
      <c r="P168" s="192"/>
      <c r="Q168" s="192"/>
    </row>
    <row r="169" spans="14:17" ht="15.75" customHeight="1" x14ac:dyDescent="0.2">
      <c r="N169" s="633"/>
      <c r="O169" s="634"/>
      <c r="P169" s="192"/>
      <c r="Q169" s="192"/>
    </row>
    <row r="170" spans="14:17" ht="15.75" customHeight="1" x14ac:dyDescent="0.2">
      <c r="N170" s="633"/>
      <c r="O170" s="634"/>
      <c r="P170" s="192"/>
      <c r="Q170" s="192"/>
    </row>
    <row r="171" spans="14:17" ht="15.75" customHeight="1" x14ac:dyDescent="0.2">
      <c r="N171" s="633"/>
      <c r="O171" s="634"/>
      <c r="P171" s="192"/>
      <c r="Q171" s="192"/>
    </row>
    <row r="172" spans="14:17" ht="15.75" customHeight="1" x14ac:dyDescent="0.2">
      <c r="N172" s="633"/>
      <c r="O172" s="634"/>
      <c r="P172" s="192"/>
      <c r="Q172" s="192"/>
    </row>
    <row r="173" spans="14:17" ht="15.75" customHeight="1" x14ac:dyDescent="0.2">
      <c r="N173" s="633"/>
      <c r="O173" s="634"/>
      <c r="P173" s="192"/>
      <c r="Q173" s="192"/>
    </row>
    <row r="174" spans="14:17" ht="15.75" customHeight="1" x14ac:dyDescent="0.2">
      <c r="N174" s="633"/>
      <c r="O174" s="634"/>
      <c r="P174" s="192"/>
      <c r="Q174" s="192"/>
    </row>
    <row r="175" spans="14:17" ht="15.75" customHeight="1" x14ac:dyDescent="0.2">
      <c r="N175" s="633"/>
      <c r="O175" s="634"/>
      <c r="P175" s="192"/>
      <c r="Q175" s="192"/>
    </row>
    <row r="176" spans="14:17" ht="15.75" customHeight="1" x14ac:dyDescent="0.2">
      <c r="P176" s="635"/>
      <c r="Q176" s="635"/>
    </row>
    <row r="177" spans="14:17" ht="15.75" customHeight="1" x14ac:dyDescent="0.2">
      <c r="N177" s="633"/>
      <c r="O177" s="634"/>
      <c r="P177" s="192"/>
      <c r="Q177" s="192"/>
    </row>
    <row r="178" spans="14:17" ht="15.75" customHeight="1" x14ac:dyDescent="0.2">
      <c r="P178" s="635"/>
      <c r="Q178" s="635"/>
    </row>
    <row r="179" spans="14:17" ht="15.75" customHeight="1" x14ac:dyDescent="0.2">
      <c r="N179" s="633"/>
      <c r="O179" s="634"/>
      <c r="P179" s="192"/>
      <c r="Q179" s="192"/>
    </row>
    <row r="180" spans="14:17" ht="15.75" customHeight="1" x14ac:dyDescent="0.2">
      <c r="P180" s="638"/>
      <c r="Q180" s="638"/>
    </row>
    <row r="182" spans="14:17" ht="15.75" customHeight="1" x14ac:dyDescent="0.2">
      <c r="N182" s="761"/>
      <c r="P182" s="638"/>
      <c r="Q182" s="638"/>
    </row>
  </sheetData>
  <mergeCells count="54">
    <mergeCell ref="N2:R2"/>
    <mergeCell ref="N3:R3"/>
    <mergeCell ref="F122:H122"/>
    <mergeCell ref="F124:H124"/>
    <mergeCell ref="F126:H126"/>
    <mergeCell ref="F91:H91"/>
    <mergeCell ref="F61:H61"/>
    <mergeCell ref="G64:H64"/>
    <mergeCell ref="F66:H66"/>
    <mergeCell ref="F68:H68"/>
    <mergeCell ref="F70:H70"/>
    <mergeCell ref="F73:H73"/>
    <mergeCell ref="F75:H75"/>
    <mergeCell ref="F77:H77"/>
    <mergeCell ref="F81:H81"/>
    <mergeCell ref="F83:H83"/>
    <mergeCell ref="F131:H131"/>
    <mergeCell ref="F120:H120"/>
    <mergeCell ref="F94:H94"/>
    <mergeCell ref="F96:H96"/>
    <mergeCell ref="F99:H99"/>
    <mergeCell ref="F101:H101"/>
    <mergeCell ref="F103:H103"/>
    <mergeCell ref="F107:H107"/>
    <mergeCell ref="F109:H109"/>
    <mergeCell ref="F111:H111"/>
    <mergeCell ref="F113:H113"/>
    <mergeCell ref="F115:H115"/>
    <mergeCell ref="F117:H117"/>
    <mergeCell ref="F88:H88"/>
    <mergeCell ref="B2:J2"/>
    <mergeCell ref="B3:J3"/>
    <mergeCell ref="F59:H59"/>
    <mergeCell ref="G31:H31"/>
    <mergeCell ref="G33:H33"/>
    <mergeCell ref="G36:H36"/>
    <mergeCell ref="G38:H38"/>
    <mergeCell ref="F41:H41"/>
    <mergeCell ref="G44:H44"/>
    <mergeCell ref="G46:H46"/>
    <mergeCell ref="G49:H49"/>
    <mergeCell ref="G51:H51"/>
    <mergeCell ref="G55:H55"/>
    <mergeCell ref="G57:H57"/>
    <mergeCell ref="F28:H28"/>
    <mergeCell ref="G4:H4"/>
    <mergeCell ref="F19:H19"/>
    <mergeCell ref="F22:H22"/>
    <mergeCell ref="F24:H24"/>
    <mergeCell ref="G5:H5"/>
    <mergeCell ref="F10:H10"/>
    <mergeCell ref="F12:H12"/>
    <mergeCell ref="F15:H15"/>
    <mergeCell ref="F17:H17"/>
  </mergeCells>
  <phoneticPr fontId="6" type="noConversion"/>
  <printOptions horizontalCentered="1"/>
  <pageMargins left="0.39370078740157483" right="0.39370078740157483" top="0.39370078740157483" bottom="0.39370078740157483" header="0.31496062992125984" footer="0.31496062992125984"/>
  <pageSetup paperSize="119" scale="77" fitToHeight="0" orientation="landscape" horizontalDpi="1200" r:id="rId1"/>
  <headerFooter>
    <oddFooter>&amp;CPage &amp;P/&amp;N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70"/>
  <sheetViews>
    <sheetView tabSelected="1" zoomScale="90" zoomScaleNormal="90" zoomScaleSheetLayoutView="85" workbookViewId="0">
      <selection activeCell="M13" sqref="M13"/>
    </sheetView>
  </sheetViews>
  <sheetFormatPr defaultColWidth="12" defaultRowHeight="15.75" customHeight="1" x14ac:dyDescent="0.2"/>
  <cols>
    <col min="1" max="1" width="2.83203125" style="779" customWidth="1"/>
    <col min="2" max="2" width="3.83203125" style="779" customWidth="1"/>
    <col min="3" max="3" width="5" style="779" bestFit="1" customWidth="1"/>
    <col min="4" max="4" width="8.83203125" style="779" customWidth="1"/>
    <col min="5" max="5" width="15.83203125" style="779" customWidth="1"/>
    <col min="6" max="6" width="88.5" style="790" customWidth="1"/>
    <col min="7" max="7" width="13.83203125" style="779" bestFit="1" customWidth="1"/>
    <col min="8" max="8" width="18.83203125" style="890" customWidth="1"/>
    <col min="9" max="9" width="10.6640625" style="882" customWidth="1"/>
    <col min="10" max="10" width="4.33203125" style="779" customWidth="1"/>
    <col min="11" max="11" width="13.6640625" style="780" customWidth="1"/>
    <col min="12" max="13" width="25.83203125" style="779" customWidth="1"/>
    <col min="14" max="16384" width="12" style="779"/>
  </cols>
  <sheetData>
    <row r="1" spans="2:47" ht="15.75" customHeight="1" x14ac:dyDescent="0.2">
      <c r="B1" s="775"/>
      <c r="C1" s="775"/>
      <c r="D1" s="775"/>
      <c r="E1" s="775"/>
      <c r="F1" s="776"/>
      <c r="G1" s="775"/>
      <c r="H1" s="777"/>
      <c r="I1" s="778"/>
    </row>
    <row r="2" spans="2:47" ht="24" customHeight="1" x14ac:dyDescent="0.2">
      <c r="B2" s="1036" t="s">
        <v>877</v>
      </c>
      <c r="C2" s="1037"/>
      <c r="D2" s="1037"/>
      <c r="E2" s="1044" t="s">
        <v>524</v>
      </c>
      <c r="F2" s="1044"/>
      <c r="G2" s="1044"/>
      <c r="H2" s="1044"/>
      <c r="I2" s="781"/>
    </row>
    <row r="3" spans="2:47" ht="24" customHeight="1" x14ac:dyDescent="0.2">
      <c r="B3" s="1038"/>
      <c r="C3" s="1039"/>
      <c r="D3" s="1039"/>
      <c r="E3" s="1042" t="s">
        <v>525</v>
      </c>
      <c r="F3" s="1042"/>
      <c r="G3" s="1042"/>
      <c r="H3" s="1042"/>
      <c r="I3" s="782"/>
    </row>
    <row r="4" spans="2:47" ht="24" customHeight="1" x14ac:dyDescent="0.2">
      <c r="B4" s="1040"/>
      <c r="C4" s="1041"/>
      <c r="D4" s="1041"/>
      <c r="E4" s="1043" t="s">
        <v>526</v>
      </c>
      <c r="F4" s="1043"/>
      <c r="G4" s="1043"/>
      <c r="H4" s="1043"/>
      <c r="I4" s="783"/>
    </row>
    <row r="5" spans="2:47" ht="15" x14ac:dyDescent="0.2">
      <c r="B5" s="784"/>
      <c r="C5" s="784"/>
      <c r="D5" s="784"/>
      <c r="E5" s="784"/>
      <c r="F5" s="784"/>
      <c r="G5" s="784"/>
      <c r="H5" s="785"/>
      <c r="I5" s="786"/>
    </row>
    <row r="6" spans="2:47" ht="23.45" customHeight="1" x14ac:dyDescent="0.2">
      <c r="B6" s="1047" t="s">
        <v>885</v>
      </c>
      <c r="C6" s="1048"/>
      <c r="D6" s="1048"/>
      <c r="E6" s="1048"/>
      <c r="F6" s="1048"/>
      <c r="G6" s="891"/>
      <c r="H6" s="892" t="s">
        <v>835</v>
      </c>
      <c r="I6" s="893" t="s">
        <v>834</v>
      </c>
      <c r="J6" s="894"/>
      <c r="K6" s="1061" t="s">
        <v>878</v>
      </c>
      <c r="L6" s="1062"/>
      <c r="M6" s="1063"/>
    </row>
    <row r="7" spans="2:47" ht="15" x14ac:dyDescent="0.2">
      <c r="B7" s="895"/>
      <c r="C7" s="895"/>
      <c r="D7" s="895"/>
      <c r="E7" s="895"/>
      <c r="F7" s="895"/>
      <c r="G7" s="895"/>
      <c r="H7" s="896"/>
      <c r="I7" s="897"/>
      <c r="J7" s="894"/>
      <c r="K7" s="898"/>
      <c r="L7" s="894"/>
      <c r="M7" s="894"/>
    </row>
    <row r="8" spans="2:47" ht="45" x14ac:dyDescent="0.2">
      <c r="B8" s="1045" t="s">
        <v>3</v>
      </c>
      <c r="C8" s="1046"/>
      <c r="D8" s="1046"/>
      <c r="E8" s="1046"/>
      <c r="F8" s="1046"/>
      <c r="G8" s="899" t="s">
        <v>482</v>
      </c>
      <c r="H8" s="900" t="s">
        <v>0</v>
      </c>
      <c r="I8" s="901" t="s">
        <v>17</v>
      </c>
      <c r="J8" s="894"/>
      <c r="K8" s="902" t="s">
        <v>881</v>
      </c>
      <c r="L8" s="903" t="s">
        <v>880</v>
      </c>
      <c r="M8" s="899" t="s">
        <v>879</v>
      </c>
    </row>
    <row r="9" spans="2:47" ht="15.75" customHeight="1" x14ac:dyDescent="0.2">
      <c r="B9" s="904"/>
      <c r="C9" s="905" t="s">
        <v>36</v>
      </c>
      <c r="D9" s="894" t="s">
        <v>485</v>
      </c>
      <c r="E9" s="906"/>
      <c r="F9" s="907"/>
      <c r="G9" s="908">
        <f>'1-BA-(9x50)'!N3</f>
        <v>1</v>
      </c>
      <c r="H9" s="909">
        <f>'1-BA-(9x50)'!N178</f>
        <v>3264.366</v>
      </c>
      <c r="I9" s="910">
        <f t="shared" ref="I9:I17" si="0">H9/H$57</f>
        <v>0.1222961723903962</v>
      </c>
      <c r="J9" s="894"/>
      <c r="K9" s="911">
        <f>SUM(L9/H9)</f>
        <v>0</v>
      </c>
      <c r="L9" s="912">
        <f>SUM('1-BA-(9x50)'!R178)</f>
        <v>0</v>
      </c>
      <c r="M9" s="913">
        <f>SUM('1-BA-(9x50)'!S178)</f>
        <v>3264.366</v>
      </c>
      <c r="O9" s="788"/>
      <c r="P9" s="789"/>
      <c r="Q9" s="789"/>
      <c r="R9" s="789"/>
      <c r="S9" s="789"/>
      <c r="T9" s="789"/>
      <c r="Y9" s="788"/>
      <c r="Z9" s="788"/>
      <c r="AA9" s="789"/>
      <c r="AB9" s="789"/>
      <c r="AC9" s="789"/>
      <c r="AD9" s="789"/>
      <c r="AH9" s="788"/>
      <c r="AI9" s="788"/>
      <c r="AJ9" s="788"/>
      <c r="AK9" s="788"/>
      <c r="AL9" s="788"/>
      <c r="AP9" s="788"/>
      <c r="AQ9" s="788"/>
      <c r="AR9" s="788"/>
      <c r="AS9" s="788"/>
      <c r="AT9" s="788"/>
      <c r="AU9" s="790"/>
    </row>
    <row r="10" spans="2:47" ht="15.75" customHeight="1" x14ac:dyDescent="0.2">
      <c r="B10" s="914"/>
      <c r="C10" s="905" t="s">
        <v>37</v>
      </c>
      <c r="D10" s="894" t="s">
        <v>486</v>
      </c>
      <c r="E10" s="915"/>
      <c r="F10" s="916"/>
      <c r="G10" s="908">
        <f>'2-BA-(6x50)'!N3</f>
        <v>1</v>
      </c>
      <c r="H10" s="917">
        <f>'2-BA-(6x50)'!N170</f>
        <v>2232.538</v>
      </c>
      <c r="I10" s="910">
        <f t="shared" si="0"/>
        <v>8.3639779398544875E-2</v>
      </c>
      <c r="J10" s="894"/>
      <c r="K10" s="911">
        <f t="shared" ref="K10:K18" si="1">SUM(L10/H10)</f>
        <v>0</v>
      </c>
      <c r="L10" s="918">
        <f>SUM('2-BA-(6x50)'!R170)</f>
        <v>0</v>
      </c>
      <c r="M10" s="919">
        <f>SUM('2-BA-(6x50)'!S170)</f>
        <v>2232.538</v>
      </c>
    </row>
    <row r="11" spans="2:47" ht="15.75" customHeight="1" x14ac:dyDescent="0.2">
      <c r="B11" s="914"/>
      <c r="C11" s="905" t="s">
        <v>38</v>
      </c>
      <c r="D11" s="894" t="s">
        <v>487</v>
      </c>
      <c r="E11" s="915"/>
      <c r="F11" s="916"/>
      <c r="G11" s="908">
        <f>'3-BA-(4x75)'!N3</f>
        <v>0</v>
      </c>
      <c r="H11" s="917">
        <f>'3-BA-(4x75)'!N173</f>
        <v>0</v>
      </c>
      <c r="I11" s="910">
        <f t="shared" si="0"/>
        <v>0</v>
      </c>
      <c r="J11" s="894"/>
      <c r="K11" s="911" t="e">
        <f t="shared" si="1"/>
        <v>#DIV/0!</v>
      </c>
      <c r="L11" s="918">
        <f>SUM('3-BA-(4x75)'!R173)</f>
        <v>0</v>
      </c>
      <c r="M11" s="919">
        <f>SUM('3-BA-(4x75)'!S173)</f>
        <v>0</v>
      </c>
    </row>
    <row r="12" spans="2:47" ht="15.75" customHeight="1" x14ac:dyDescent="0.2">
      <c r="B12" s="914"/>
      <c r="C12" s="905" t="s">
        <v>39</v>
      </c>
      <c r="D12" s="894" t="s">
        <v>488</v>
      </c>
      <c r="E12" s="915"/>
      <c r="F12" s="916"/>
      <c r="G12" s="908">
        <f>'4-MC-(3x50)'!N3</f>
        <v>1</v>
      </c>
      <c r="H12" s="917">
        <f>'4-MC-(3x50)'!N196</f>
        <v>4747.4040000000005</v>
      </c>
      <c r="I12" s="910">
        <f t="shared" si="0"/>
        <v>0.17785669192451353</v>
      </c>
      <c r="J12" s="894"/>
      <c r="K12" s="911">
        <f t="shared" si="1"/>
        <v>0</v>
      </c>
      <c r="L12" s="918">
        <f>SUM('4-MC-(3x50)'!R196)</f>
        <v>0</v>
      </c>
      <c r="M12" s="919">
        <f>SUM('4-MC-(3x50)'!S196)</f>
        <v>4747.4040000000005</v>
      </c>
    </row>
    <row r="13" spans="2:47" ht="15.75" customHeight="1" x14ac:dyDescent="0.2">
      <c r="B13" s="914"/>
      <c r="C13" s="905" t="s">
        <v>40</v>
      </c>
      <c r="D13" s="894" t="s">
        <v>489</v>
      </c>
      <c r="E13" s="920"/>
      <c r="F13" s="921"/>
      <c r="G13" s="908">
        <f>'5-MC-(2x50)'!N3</f>
        <v>0</v>
      </c>
      <c r="H13" s="917">
        <f>'5-MC-(2x50)'!N197</f>
        <v>0</v>
      </c>
      <c r="I13" s="910">
        <f t="shared" si="0"/>
        <v>0</v>
      </c>
      <c r="J13" s="894"/>
      <c r="K13" s="911" t="e">
        <f t="shared" si="1"/>
        <v>#DIV/0!</v>
      </c>
      <c r="L13" s="918">
        <f>SUM('5-MC-(2x50)'!R197)</f>
        <v>0</v>
      </c>
      <c r="M13" s="919">
        <f>SUM('5-MC-(2x50)'!S197)</f>
        <v>0</v>
      </c>
    </row>
    <row r="14" spans="2:47" ht="15.75" customHeight="1" x14ac:dyDescent="0.2">
      <c r="B14" s="914"/>
      <c r="C14" s="905" t="s">
        <v>41</v>
      </c>
      <c r="D14" s="894" t="s">
        <v>634</v>
      </c>
      <c r="E14" s="920"/>
      <c r="F14" s="921"/>
      <c r="G14" s="908">
        <f>'6-SAN_1 BLOC FILLES'!N3</f>
        <v>1</v>
      </c>
      <c r="H14" s="917">
        <f>'6-SAN_1 BLOC FILLES'!N233</f>
        <v>237.95099999999996</v>
      </c>
      <c r="I14" s="910">
        <f t="shared" si="0"/>
        <v>8.9145936811212845E-3</v>
      </c>
      <c r="J14" s="894"/>
      <c r="K14" s="911">
        <f t="shared" si="1"/>
        <v>0</v>
      </c>
      <c r="L14" s="918">
        <f>SUM('6-SAN_1 BLOC FILLES'!R233)</f>
        <v>0</v>
      </c>
      <c r="M14" s="919">
        <f>SUM('6-SAN_1 BLOC FILLES'!S233)</f>
        <v>237.95099999999996</v>
      </c>
    </row>
    <row r="15" spans="2:47" ht="15.75" customHeight="1" x14ac:dyDescent="0.2">
      <c r="B15" s="914"/>
      <c r="C15" s="905" t="s">
        <v>42</v>
      </c>
      <c r="D15" s="894" t="s">
        <v>635</v>
      </c>
      <c r="E15" s="920"/>
      <c r="F15" s="921"/>
      <c r="G15" s="908">
        <f>'7-SAN_1 BLOC GARCONS'!N3</f>
        <v>1</v>
      </c>
      <c r="H15" s="917">
        <f>'7-SAN_1 BLOC GARCONS'!N233</f>
        <v>208.04</v>
      </c>
      <c r="I15" s="910">
        <f t="shared" si="0"/>
        <v>7.7940083017952111E-3</v>
      </c>
      <c r="J15" s="894"/>
      <c r="K15" s="911">
        <f t="shared" si="1"/>
        <v>0</v>
      </c>
      <c r="L15" s="918">
        <f>SUM('7-SAN_1 BLOC GARCONS'!R233)</f>
        <v>0</v>
      </c>
      <c r="M15" s="919">
        <f>SUM('7-SAN_1 BLOC GARCONS'!S233)</f>
        <v>208.04</v>
      </c>
    </row>
    <row r="16" spans="2:47" ht="15.75" customHeight="1" x14ac:dyDescent="0.2">
      <c r="B16" s="914"/>
      <c r="C16" s="905" t="s">
        <v>632</v>
      </c>
      <c r="D16" s="894" t="s">
        <v>636</v>
      </c>
      <c r="E16" s="920"/>
      <c r="F16" s="921"/>
      <c r="G16" s="908">
        <f>'8-CAFETERIA'!N3</f>
        <v>0</v>
      </c>
      <c r="H16" s="917">
        <f>'8-CAFETERIA'!N221</f>
        <v>0</v>
      </c>
      <c r="I16" s="910">
        <f t="shared" si="0"/>
        <v>0</v>
      </c>
      <c r="J16" s="894"/>
      <c r="K16" s="911" t="e">
        <f t="shared" si="1"/>
        <v>#DIV/0!</v>
      </c>
      <c r="L16" s="918">
        <f>SUM('8-CAFETERIA'!R221)</f>
        <v>0</v>
      </c>
      <c r="M16" s="919">
        <f>SUM('8-CAFETERIA'!S221)</f>
        <v>0</v>
      </c>
    </row>
    <row r="17" spans="2:47" ht="15.75" customHeight="1" x14ac:dyDescent="0.2">
      <c r="B17" s="914"/>
      <c r="C17" s="905" t="s">
        <v>633</v>
      </c>
      <c r="D17" s="894" t="s">
        <v>483</v>
      </c>
      <c r="E17" s="920"/>
      <c r="F17" s="921"/>
      <c r="G17" s="908" t="s">
        <v>492</v>
      </c>
      <c r="H17" s="917">
        <f>'09-AM-EXT'!L133</f>
        <v>2</v>
      </c>
      <c r="I17" s="910">
        <f t="shared" si="0"/>
        <v>7.4927978290667289E-5</v>
      </c>
      <c r="J17" s="894"/>
      <c r="K17" s="922">
        <f t="shared" si="1"/>
        <v>0</v>
      </c>
      <c r="L17" s="923">
        <f>SUM('09-AM-EXT'!P133)</f>
        <v>0</v>
      </c>
      <c r="M17" s="924">
        <f>SUM('09-AM-EXT'!Q133)</f>
        <v>2</v>
      </c>
    </row>
    <row r="18" spans="2:47" ht="15.75" customHeight="1" x14ac:dyDescent="0.2">
      <c r="B18" s="925"/>
      <c r="C18" s="1064" t="s">
        <v>778</v>
      </c>
      <c r="D18" s="1065"/>
      <c r="E18" s="1065"/>
      <c r="F18" s="1065"/>
      <c r="G18" s="926">
        <f>SUM(G9:G17)</f>
        <v>5</v>
      </c>
      <c r="H18" s="927">
        <f>SUM(H9:H17)</f>
        <v>10692.299000000001</v>
      </c>
      <c r="I18" s="928">
        <f>H18/H57</f>
        <v>0.40057617367466181</v>
      </c>
      <c r="J18" s="894"/>
      <c r="K18" s="929">
        <f t="shared" si="1"/>
        <v>0</v>
      </c>
      <c r="L18" s="930">
        <f>SUM(L9:L17)</f>
        <v>0</v>
      </c>
      <c r="M18" s="927">
        <f>SUM(M9:M17)</f>
        <v>10692.299000000001</v>
      </c>
    </row>
    <row r="19" spans="2:47" ht="15.75" customHeight="1" x14ac:dyDescent="0.2">
      <c r="B19" s="931"/>
      <c r="C19" s="932"/>
      <c r="D19" s="932"/>
      <c r="E19" s="932"/>
      <c r="F19" s="933"/>
      <c r="G19" s="933"/>
      <c r="H19" s="934"/>
      <c r="I19" s="935"/>
      <c r="J19" s="894"/>
      <c r="K19" s="898"/>
      <c r="L19" s="894"/>
      <c r="M19" s="894"/>
    </row>
    <row r="20" spans="2:47" ht="37.5" customHeight="1" x14ac:dyDescent="0.2">
      <c r="B20" s="936">
        <v>1</v>
      </c>
      <c r="C20" s="936">
        <v>2</v>
      </c>
      <c r="D20" s="936">
        <v>3</v>
      </c>
      <c r="E20" s="937">
        <v>4</v>
      </c>
      <c r="F20" s="895" t="s">
        <v>3</v>
      </c>
      <c r="G20" s="938"/>
      <c r="H20" s="939" t="s">
        <v>0</v>
      </c>
      <c r="I20" s="940" t="s">
        <v>17</v>
      </c>
      <c r="J20" s="894"/>
      <c r="K20" s="941" t="s">
        <v>881</v>
      </c>
      <c r="L20" s="942" t="s">
        <v>883</v>
      </c>
      <c r="M20" s="938" t="s">
        <v>884</v>
      </c>
    </row>
    <row r="21" spans="2:47" ht="15.75" customHeight="1" x14ac:dyDescent="0.25">
      <c r="B21" s="791" t="s">
        <v>4</v>
      </c>
      <c r="C21" s="792"/>
      <c r="D21" s="792"/>
      <c r="E21" s="793"/>
      <c r="F21" s="794"/>
      <c r="G21" s="795"/>
      <c r="H21" s="796">
        <f>H22+H29+H40+H51</f>
        <v>16000</v>
      </c>
      <c r="I21" s="797">
        <f>H21/$H$57</f>
        <v>0.5994238263253383</v>
      </c>
      <c r="K21" s="798"/>
      <c r="L21" s="799">
        <f>L22+L29+L40+L51</f>
        <v>0</v>
      </c>
      <c r="M21" s="800">
        <f>M22+M29+M40+M51</f>
        <v>16000</v>
      </c>
      <c r="O21" s="788"/>
      <c r="P21" s="789"/>
      <c r="Q21" s="789"/>
      <c r="R21" s="789"/>
      <c r="S21" s="789"/>
      <c r="T21" s="789"/>
      <c r="Y21" s="788"/>
      <c r="Z21" s="788"/>
      <c r="AA21" s="789"/>
      <c r="AB21" s="789"/>
      <c r="AC21" s="789"/>
      <c r="AD21" s="789"/>
      <c r="AH21" s="788"/>
      <c r="AI21" s="788"/>
      <c r="AJ21" s="788"/>
      <c r="AK21" s="788"/>
      <c r="AL21" s="788"/>
      <c r="AP21" s="788"/>
      <c r="AQ21" s="788"/>
      <c r="AR21" s="788"/>
      <c r="AS21" s="788"/>
      <c r="AT21" s="788"/>
      <c r="AU21" s="790"/>
    </row>
    <row r="22" spans="2:47" ht="15.75" customHeight="1" x14ac:dyDescent="0.2">
      <c r="B22" s="787"/>
      <c r="C22" s="801" t="s">
        <v>13</v>
      </c>
      <c r="D22" s="802" t="s">
        <v>12</v>
      </c>
      <c r="E22" s="803"/>
      <c r="F22" s="804"/>
      <c r="G22" s="805"/>
      <c r="H22" s="806">
        <f>SUM(H23:H27)</f>
        <v>3000</v>
      </c>
      <c r="I22" s="807">
        <f>H22/H57</f>
        <v>0.11239196743600093</v>
      </c>
      <c r="K22" s="808"/>
      <c r="L22" s="809">
        <f>SUM(L23:L27)</f>
        <v>0</v>
      </c>
      <c r="M22" s="810">
        <f>SUM(M23:M27)</f>
        <v>3000</v>
      </c>
      <c r="O22" s="788"/>
      <c r="P22" s="789"/>
      <c r="Q22" s="789"/>
      <c r="R22" s="789"/>
      <c r="S22" s="789"/>
      <c r="T22" s="789"/>
      <c r="Y22" s="788"/>
      <c r="Z22" s="788"/>
      <c r="AA22" s="789"/>
      <c r="AB22" s="789"/>
      <c r="AC22" s="789"/>
      <c r="AD22" s="789"/>
      <c r="AH22" s="788"/>
      <c r="AI22" s="788"/>
      <c r="AJ22" s="788"/>
      <c r="AK22" s="788"/>
      <c r="AL22" s="788"/>
      <c r="AP22" s="788"/>
      <c r="AQ22" s="788"/>
      <c r="AR22" s="788"/>
      <c r="AS22" s="788"/>
      <c r="AT22" s="788"/>
      <c r="AU22" s="790"/>
    </row>
    <row r="23" spans="2:47" s="822" customFormat="1" ht="15" x14ac:dyDescent="0.2">
      <c r="B23" s="811"/>
      <c r="C23" s="812"/>
      <c r="D23" s="813" t="s">
        <v>10</v>
      </c>
      <c r="E23" s="814" t="s">
        <v>45</v>
      </c>
      <c r="F23" s="815"/>
      <c r="G23" s="816"/>
      <c r="H23" s="817">
        <v>1000</v>
      </c>
      <c r="I23" s="818">
        <f>H23/$H$57</f>
        <v>3.7463989145333644E-2</v>
      </c>
      <c r="J23" s="779"/>
      <c r="K23" s="819">
        <v>0</v>
      </c>
      <c r="L23" s="820">
        <f>SUM(H23*K23)</f>
        <v>0</v>
      </c>
      <c r="M23" s="821">
        <f>SUM(H23-L23)</f>
        <v>1000</v>
      </c>
      <c r="O23" s="823"/>
      <c r="P23" s="824"/>
      <c r="Q23" s="824"/>
      <c r="R23" s="824"/>
      <c r="S23" s="824"/>
      <c r="T23" s="824"/>
      <c r="Y23" s="823"/>
      <c r="Z23" s="823"/>
      <c r="AA23" s="824"/>
      <c r="AB23" s="824"/>
      <c r="AC23" s="824"/>
      <c r="AD23" s="824"/>
      <c r="AH23" s="823"/>
      <c r="AI23" s="823"/>
      <c r="AJ23" s="823"/>
      <c r="AK23" s="823"/>
      <c r="AL23" s="823"/>
      <c r="AP23" s="823"/>
      <c r="AQ23" s="823"/>
      <c r="AR23" s="823"/>
      <c r="AS23" s="823"/>
      <c r="AT23" s="823"/>
      <c r="AU23" s="825"/>
    </row>
    <row r="24" spans="2:47" ht="35.25" customHeight="1" x14ac:dyDescent="0.2">
      <c r="B24" s="811"/>
      <c r="C24" s="826"/>
      <c r="D24" s="813"/>
      <c r="E24" s="1058" t="s">
        <v>779</v>
      </c>
      <c r="F24" s="1059"/>
      <c r="G24" s="1060"/>
      <c r="H24" s="817"/>
      <c r="I24" s="818"/>
      <c r="K24" s="819"/>
      <c r="L24" s="827"/>
      <c r="M24" s="828"/>
      <c r="O24" s="788"/>
      <c r="P24" s="789"/>
      <c r="Q24" s="789"/>
      <c r="R24" s="789"/>
      <c r="S24" s="789"/>
      <c r="T24" s="789"/>
      <c r="Y24" s="788"/>
      <c r="Z24" s="788"/>
      <c r="AA24" s="789"/>
      <c r="AB24" s="789"/>
      <c r="AC24" s="789"/>
      <c r="AD24" s="789"/>
      <c r="AH24" s="788"/>
      <c r="AI24" s="788"/>
      <c r="AJ24" s="788"/>
      <c r="AK24" s="788"/>
      <c r="AL24" s="788"/>
      <c r="AP24" s="788"/>
      <c r="AQ24" s="788"/>
      <c r="AR24" s="788"/>
      <c r="AS24" s="788"/>
      <c r="AT24" s="788"/>
      <c r="AU24" s="790"/>
    </row>
    <row r="25" spans="2:47" s="822" customFormat="1" ht="15.75" customHeight="1" x14ac:dyDescent="0.2">
      <c r="B25" s="811"/>
      <c r="C25" s="812"/>
      <c r="D25" s="813" t="s">
        <v>9</v>
      </c>
      <c r="E25" s="829" t="s">
        <v>11</v>
      </c>
      <c r="F25" s="830"/>
      <c r="G25" s="831"/>
      <c r="H25" s="817">
        <v>1000</v>
      </c>
      <c r="I25" s="818">
        <f>H25/$H$57</f>
        <v>3.7463989145333644E-2</v>
      </c>
      <c r="J25" s="779"/>
      <c r="K25" s="819">
        <v>0</v>
      </c>
      <c r="L25" s="820">
        <f>SUM(H25*K25)</f>
        <v>0</v>
      </c>
      <c r="M25" s="821">
        <f>SUM(H25-L25)</f>
        <v>1000</v>
      </c>
      <c r="O25" s="823"/>
      <c r="P25" s="824"/>
      <c r="Q25" s="824"/>
      <c r="R25" s="824"/>
      <c r="S25" s="824"/>
      <c r="T25" s="824"/>
      <c r="Y25" s="823"/>
      <c r="Z25" s="823"/>
      <c r="AA25" s="824"/>
      <c r="AB25" s="824"/>
      <c r="AC25" s="824"/>
      <c r="AD25" s="824"/>
      <c r="AH25" s="823"/>
      <c r="AI25" s="823"/>
      <c r="AJ25" s="823"/>
      <c r="AK25" s="823"/>
      <c r="AL25" s="823"/>
      <c r="AP25" s="823"/>
      <c r="AQ25" s="823"/>
      <c r="AR25" s="823"/>
      <c r="AS25" s="823"/>
      <c r="AT25" s="823"/>
      <c r="AU25" s="825"/>
    </row>
    <row r="26" spans="2:47" ht="44.25" customHeight="1" x14ac:dyDescent="0.2">
      <c r="B26" s="811"/>
      <c r="C26" s="826"/>
      <c r="D26" s="813"/>
      <c r="E26" s="1058" t="s">
        <v>780</v>
      </c>
      <c r="F26" s="1059"/>
      <c r="G26" s="1060"/>
      <c r="H26" s="817"/>
      <c r="I26" s="818"/>
      <c r="K26" s="819"/>
      <c r="L26" s="827"/>
      <c r="M26" s="828"/>
      <c r="O26" s="788"/>
      <c r="P26" s="789"/>
      <c r="Q26" s="789"/>
      <c r="R26" s="789"/>
      <c r="S26" s="789"/>
      <c r="T26" s="789"/>
      <c r="Y26" s="788"/>
      <c r="Z26" s="788"/>
      <c r="AA26" s="789"/>
      <c r="AB26" s="789"/>
      <c r="AC26" s="789"/>
      <c r="AD26" s="789"/>
      <c r="AH26" s="788"/>
      <c r="AI26" s="788"/>
      <c r="AJ26" s="788"/>
      <c r="AK26" s="788"/>
      <c r="AL26" s="788"/>
      <c r="AP26" s="788"/>
      <c r="AQ26" s="788"/>
      <c r="AR26" s="788"/>
      <c r="AS26" s="788"/>
      <c r="AT26" s="788"/>
      <c r="AU26" s="790"/>
    </row>
    <row r="27" spans="2:47" s="822" customFormat="1" ht="15.75" customHeight="1" x14ac:dyDescent="0.2">
      <c r="B27" s="811"/>
      <c r="C27" s="812"/>
      <c r="D27" s="813" t="s">
        <v>15</v>
      </c>
      <c r="E27" s="814" t="s">
        <v>781</v>
      </c>
      <c r="F27" s="815"/>
      <c r="G27" s="816"/>
      <c r="H27" s="817">
        <v>1000</v>
      </c>
      <c r="I27" s="818">
        <f>H27/$H$57</f>
        <v>3.7463989145333644E-2</v>
      </c>
      <c r="J27" s="779"/>
      <c r="K27" s="819">
        <v>0</v>
      </c>
      <c r="L27" s="820">
        <f>SUM(H27*K27)</f>
        <v>0</v>
      </c>
      <c r="M27" s="821">
        <f>SUM(H27-L27)</f>
        <v>1000</v>
      </c>
      <c r="N27" s="822" t="s">
        <v>481</v>
      </c>
      <c r="O27" s="823"/>
      <c r="P27" s="824"/>
      <c r="Q27" s="824"/>
      <c r="R27" s="824"/>
      <c r="S27" s="824"/>
      <c r="T27" s="824"/>
      <c r="Y27" s="823"/>
      <c r="Z27" s="823"/>
      <c r="AA27" s="824"/>
      <c r="AB27" s="824"/>
      <c r="AC27" s="824"/>
      <c r="AD27" s="824"/>
      <c r="AH27" s="823"/>
      <c r="AI27" s="823"/>
      <c r="AJ27" s="823"/>
      <c r="AK27" s="823"/>
      <c r="AL27" s="823"/>
      <c r="AP27" s="823"/>
      <c r="AQ27" s="823"/>
      <c r="AR27" s="823"/>
      <c r="AS27" s="823"/>
      <c r="AT27" s="823"/>
      <c r="AU27" s="825"/>
    </row>
    <row r="28" spans="2:47" ht="34.5" customHeight="1" x14ac:dyDescent="0.2">
      <c r="B28" s="832"/>
      <c r="C28" s="826"/>
      <c r="D28" s="813"/>
      <c r="E28" s="1058" t="s">
        <v>865</v>
      </c>
      <c r="F28" s="1059"/>
      <c r="G28" s="1060"/>
      <c r="H28" s="817"/>
      <c r="I28" s="818"/>
      <c r="K28" s="819"/>
      <c r="L28" s="827"/>
      <c r="M28" s="828"/>
      <c r="O28" s="788"/>
      <c r="P28" s="789"/>
      <c r="Q28" s="789"/>
      <c r="R28" s="789"/>
      <c r="S28" s="789"/>
      <c r="T28" s="789"/>
      <c r="Y28" s="788"/>
      <c r="Z28" s="788"/>
      <c r="AA28" s="789"/>
      <c r="AB28" s="789"/>
      <c r="AC28" s="789"/>
      <c r="AD28" s="789"/>
      <c r="AH28" s="788"/>
      <c r="AI28" s="788"/>
      <c r="AJ28" s="788"/>
      <c r="AK28" s="788"/>
      <c r="AL28" s="788"/>
      <c r="AP28" s="788"/>
      <c r="AQ28" s="788"/>
      <c r="AR28" s="788"/>
      <c r="AS28" s="788"/>
      <c r="AT28" s="788"/>
      <c r="AU28" s="790"/>
    </row>
    <row r="29" spans="2:47" ht="15.75" customHeight="1" x14ac:dyDescent="0.2">
      <c r="B29" s="787"/>
      <c r="C29" s="833" t="s">
        <v>8</v>
      </c>
      <c r="D29" s="833" t="s">
        <v>16</v>
      </c>
      <c r="E29" s="834"/>
      <c r="F29" s="835"/>
      <c r="G29" s="836"/>
      <c r="H29" s="837">
        <f>H30+H33</f>
        <v>6000</v>
      </c>
      <c r="I29" s="838">
        <f>H29/$H$57</f>
        <v>0.22478393487200185</v>
      </c>
      <c r="K29" s="839"/>
      <c r="L29" s="809">
        <f>L30+L33</f>
        <v>0</v>
      </c>
      <c r="M29" s="810">
        <f>M30+M33</f>
        <v>6000</v>
      </c>
      <c r="O29" s="788"/>
      <c r="P29" s="789"/>
      <c r="Q29" s="789"/>
      <c r="R29" s="789"/>
      <c r="S29" s="789"/>
      <c r="T29" s="789"/>
      <c r="Y29" s="788"/>
      <c r="Z29" s="788"/>
      <c r="AA29" s="789"/>
      <c r="AB29" s="789"/>
      <c r="AC29" s="789"/>
      <c r="AD29" s="789"/>
      <c r="AH29" s="788"/>
      <c r="AI29" s="788"/>
      <c r="AJ29" s="788"/>
      <c r="AK29" s="788"/>
      <c r="AL29" s="788"/>
      <c r="AP29" s="788"/>
      <c r="AQ29" s="788"/>
      <c r="AR29" s="788"/>
      <c r="AS29" s="788"/>
      <c r="AT29" s="788"/>
      <c r="AU29" s="790"/>
    </row>
    <row r="30" spans="2:47" s="822" customFormat="1" ht="15.75" customHeight="1" x14ac:dyDescent="0.2">
      <c r="B30" s="811"/>
      <c r="C30" s="812"/>
      <c r="D30" s="840" t="s">
        <v>7</v>
      </c>
      <c r="E30" s="841" t="s">
        <v>6</v>
      </c>
      <c r="F30" s="842"/>
      <c r="G30" s="843"/>
      <c r="H30" s="844">
        <f>SUM(H31:H32)</f>
        <v>2000</v>
      </c>
      <c r="I30" s="845">
        <f>H30/$H$57</f>
        <v>7.4927978290667288E-2</v>
      </c>
      <c r="K30" s="844"/>
      <c r="L30" s="846">
        <f>SUM(L31:L32)</f>
        <v>0</v>
      </c>
      <c r="M30" s="847">
        <f>SUM(M31:M32)</f>
        <v>2000</v>
      </c>
      <c r="O30" s="823"/>
      <c r="P30" s="824"/>
      <c r="Q30" s="824"/>
      <c r="R30" s="824"/>
      <c r="S30" s="824"/>
      <c r="T30" s="824"/>
      <c r="Y30" s="823"/>
      <c r="Z30" s="823"/>
      <c r="AA30" s="824"/>
      <c r="AB30" s="824"/>
      <c r="AC30" s="824"/>
      <c r="AD30" s="824"/>
      <c r="AH30" s="823"/>
      <c r="AI30" s="823"/>
      <c r="AJ30" s="823"/>
      <c r="AK30" s="823"/>
      <c r="AL30" s="823"/>
      <c r="AP30" s="823"/>
      <c r="AQ30" s="823"/>
      <c r="AR30" s="823"/>
      <c r="AS30" s="823"/>
      <c r="AT30" s="823"/>
      <c r="AU30" s="825"/>
    </row>
    <row r="31" spans="2:47" ht="118.5" customHeight="1" x14ac:dyDescent="0.2">
      <c r="B31" s="811"/>
      <c r="C31" s="826"/>
      <c r="D31" s="826"/>
      <c r="E31" s="848" t="s">
        <v>18</v>
      </c>
      <c r="F31" s="1050" t="s">
        <v>782</v>
      </c>
      <c r="G31" s="1051"/>
      <c r="H31" s="817">
        <v>1000</v>
      </c>
      <c r="I31" s="818"/>
      <c r="K31" s="819">
        <v>0</v>
      </c>
      <c r="L31" s="820">
        <f>SUM(H31*K31)</f>
        <v>0</v>
      </c>
      <c r="M31" s="821">
        <f>SUM(H31-L31)</f>
        <v>1000</v>
      </c>
      <c r="O31" s="788"/>
      <c r="P31" s="789"/>
      <c r="Q31" s="789"/>
      <c r="R31" s="789"/>
      <c r="S31" s="789"/>
      <c r="T31" s="789"/>
      <c r="Y31" s="788"/>
      <c r="Z31" s="788"/>
      <c r="AA31" s="789"/>
      <c r="AB31" s="789"/>
      <c r="AC31" s="789"/>
      <c r="AD31" s="789"/>
      <c r="AH31" s="788"/>
      <c r="AI31" s="788"/>
      <c r="AJ31" s="788"/>
      <c r="AK31" s="788"/>
      <c r="AL31" s="788"/>
      <c r="AP31" s="788"/>
      <c r="AQ31" s="788"/>
      <c r="AR31" s="788"/>
      <c r="AS31" s="788"/>
      <c r="AT31" s="788"/>
      <c r="AU31" s="790"/>
    </row>
    <row r="32" spans="2:47" ht="97.5" customHeight="1" x14ac:dyDescent="0.2">
      <c r="B32" s="811"/>
      <c r="C32" s="812"/>
      <c r="D32" s="826"/>
      <c r="E32" s="848" t="s">
        <v>19</v>
      </c>
      <c r="F32" s="1050" t="s">
        <v>783</v>
      </c>
      <c r="G32" s="1051"/>
      <c r="H32" s="817">
        <v>1000</v>
      </c>
      <c r="I32" s="818"/>
      <c r="K32" s="819">
        <v>0</v>
      </c>
      <c r="L32" s="820">
        <f>SUM(H32*K32)</f>
        <v>0</v>
      </c>
      <c r="M32" s="821">
        <f>SUM(H32-L32)</f>
        <v>1000</v>
      </c>
      <c r="O32" s="788"/>
      <c r="P32" s="789"/>
      <c r="Q32" s="789"/>
      <c r="R32" s="789"/>
      <c r="S32" s="789"/>
      <c r="T32" s="789"/>
      <c r="Y32" s="788"/>
      <c r="Z32" s="788"/>
      <c r="AA32" s="789"/>
      <c r="AB32" s="789"/>
      <c r="AC32" s="789"/>
      <c r="AD32" s="789"/>
      <c r="AH32" s="788"/>
      <c r="AI32" s="788"/>
      <c r="AJ32" s="788"/>
      <c r="AK32" s="788"/>
      <c r="AL32" s="788"/>
      <c r="AP32" s="788"/>
      <c r="AQ32" s="788"/>
      <c r="AR32" s="788"/>
      <c r="AS32" s="788"/>
      <c r="AT32" s="788"/>
      <c r="AU32" s="790"/>
    </row>
    <row r="33" spans="2:47" s="822" customFormat="1" ht="15.75" customHeight="1" x14ac:dyDescent="0.2">
      <c r="B33" s="811"/>
      <c r="C33" s="812"/>
      <c r="D33" s="840" t="s">
        <v>5</v>
      </c>
      <c r="E33" s="841" t="s">
        <v>22</v>
      </c>
      <c r="F33" s="842"/>
      <c r="G33" s="843"/>
      <c r="H33" s="844">
        <f>SUM(H34:H39)</f>
        <v>4000</v>
      </c>
      <c r="I33" s="845">
        <f>H33/$H$57</f>
        <v>0.14985595658133458</v>
      </c>
      <c r="K33" s="849"/>
      <c r="L33" s="846">
        <f>SUM(L34:L39)</f>
        <v>0</v>
      </c>
      <c r="M33" s="847">
        <f>SUM(M34:M39)</f>
        <v>4000</v>
      </c>
      <c r="O33" s="823"/>
      <c r="P33" s="824"/>
      <c r="Q33" s="824"/>
      <c r="R33" s="824"/>
      <c r="S33" s="824"/>
      <c r="T33" s="824"/>
      <c r="Y33" s="823"/>
      <c r="Z33" s="823"/>
      <c r="AA33" s="824"/>
      <c r="AB33" s="824"/>
      <c r="AC33" s="824"/>
      <c r="AD33" s="824"/>
      <c r="AH33" s="823"/>
      <c r="AI33" s="823"/>
      <c r="AJ33" s="823"/>
      <c r="AK33" s="823"/>
      <c r="AL33" s="823"/>
      <c r="AP33" s="823"/>
      <c r="AQ33" s="823"/>
      <c r="AR33" s="823"/>
      <c r="AS33" s="823"/>
      <c r="AT33" s="823"/>
      <c r="AU33" s="825"/>
    </row>
    <row r="34" spans="2:47" ht="15.75" customHeight="1" x14ac:dyDescent="0.2">
      <c r="B34" s="811"/>
      <c r="C34" s="826"/>
      <c r="D34" s="826"/>
      <c r="E34" s="848" t="s">
        <v>20</v>
      </c>
      <c r="F34" s="850" t="s">
        <v>23</v>
      </c>
      <c r="G34" s="851"/>
      <c r="H34" s="817">
        <v>1000</v>
      </c>
      <c r="I34" s="818"/>
      <c r="K34" s="819">
        <v>0</v>
      </c>
      <c r="L34" s="820">
        <f>SUM(H34*K34)</f>
        <v>0</v>
      </c>
      <c r="M34" s="821">
        <f>SUM(H34-L34)</f>
        <v>1000</v>
      </c>
      <c r="O34" s="788"/>
      <c r="P34" s="789"/>
      <c r="Q34" s="789"/>
      <c r="R34" s="789"/>
      <c r="S34" s="789"/>
      <c r="T34" s="789"/>
      <c r="Y34" s="788"/>
      <c r="Z34" s="788"/>
      <c r="AA34" s="789"/>
      <c r="AB34" s="789"/>
      <c r="AC34" s="789"/>
      <c r="AD34" s="789"/>
      <c r="AH34" s="788"/>
      <c r="AI34" s="788"/>
      <c r="AJ34" s="788"/>
      <c r="AK34" s="788"/>
      <c r="AL34" s="788"/>
      <c r="AP34" s="788"/>
      <c r="AQ34" s="788"/>
      <c r="AR34" s="788"/>
      <c r="AS34" s="788"/>
      <c r="AT34" s="788"/>
      <c r="AU34" s="790"/>
    </row>
    <row r="35" spans="2:47" ht="15.75" customHeight="1" x14ac:dyDescent="0.2">
      <c r="B35" s="811"/>
      <c r="C35" s="826"/>
      <c r="D35" s="826"/>
      <c r="E35" s="848"/>
      <c r="F35" s="850" t="s">
        <v>784</v>
      </c>
      <c r="G35" s="852"/>
      <c r="H35" s="817"/>
      <c r="I35" s="818"/>
      <c r="K35" s="819"/>
      <c r="L35" s="827"/>
      <c r="M35" s="828"/>
      <c r="O35" s="788"/>
      <c r="P35" s="789"/>
      <c r="Q35" s="789"/>
      <c r="R35" s="789"/>
      <c r="S35" s="789"/>
      <c r="T35" s="789"/>
      <c r="Y35" s="788"/>
      <c r="Z35" s="788"/>
      <c r="AA35" s="789"/>
      <c r="AB35" s="789"/>
      <c r="AC35" s="789"/>
      <c r="AD35" s="789"/>
      <c r="AH35" s="788"/>
      <c r="AI35" s="788"/>
      <c r="AJ35" s="788"/>
      <c r="AK35" s="788"/>
      <c r="AL35" s="788"/>
      <c r="AP35" s="788"/>
      <c r="AQ35" s="788"/>
      <c r="AR35" s="788"/>
      <c r="AS35" s="788"/>
      <c r="AT35" s="788"/>
      <c r="AU35" s="790"/>
    </row>
    <row r="36" spans="2:47" ht="15.75" customHeight="1" x14ac:dyDescent="0.2">
      <c r="B36" s="811"/>
      <c r="C36" s="826"/>
      <c r="D36" s="826"/>
      <c r="E36" s="848" t="s">
        <v>20</v>
      </c>
      <c r="F36" s="830" t="s">
        <v>491</v>
      </c>
      <c r="G36" s="852"/>
      <c r="H36" s="817">
        <v>1000</v>
      </c>
      <c r="I36" s="818"/>
      <c r="K36" s="819">
        <v>0</v>
      </c>
      <c r="L36" s="820">
        <f>SUM(H36*K36)</f>
        <v>0</v>
      </c>
      <c r="M36" s="821">
        <f>SUM(H36-L36)</f>
        <v>1000</v>
      </c>
      <c r="O36" s="788"/>
      <c r="P36" s="789"/>
      <c r="Q36" s="789"/>
      <c r="R36" s="789"/>
      <c r="S36" s="789"/>
      <c r="T36" s="789"/>
      <c r="Y36" s="788"/>
      <c r="Z36" s="788"/>
      <c r="AA36" s="789"/>
      <c r="AB36" s="789"/>
      <c r="AC36" s="789"/>
      <c r="AD36" s="789"/>
      <c r="AH36" s="788"/>
      <c r="AI36" s="788"/>
      <c r="AJ36" s="788"/>
      <c r="AK36" s="788"/>
      <c r="AL36" s="788"/>
      <c r="AP36" s="788"/>
      <c r="AQ36" s="788"/>
      <c r="AR36" s="788"/>
      <c r="AS36" s="788"/>
      <c r="AT36" s="788"/>
      <c r="AU36" s="790"/>
    </row>
    <row r="37" spans="2:47" ht="15.75" customHeight="1" x14ac:dyDescent="0.2">
      <c r="B37" s="811"/>
      <c r="C37" s="826"/>
      <c r="D37" s="826"/>
      <c r="E37" s="848"/>
      <c r="F37" s="850" t="s">
        <v>866</v>
      </c>
      <c r="G37" s="852"/>
      <c r="H37" s="817"/>
      <c r="I37" s="818"/>
      <c r="K37" s="819"/>
      <c r="L37" s="827"/>
      <c r="M37" s="828"/>
      <c r="O37" s="788"/>
      <c r="P37" s="789"/>
      <c r="Q37" s="789"/>
      <c r="R37" s="789"/>
      <c r="S37" s="789"/>
      <c r="T37" s="789"/>
      <c r="Y37" s="788"/>
      <c r="Z37" s="788"/>
      <c r="AA37" s="789"/>
      <c r="AB37" s="789"/>
      <c r="AC37" s="789"/>
      <c r="AD37" s="789"/>
      <c r="AH37" s="788"/>
      <c r="AI37" s="788"/>
      <c r="AJ37" s="788"/>
      <c r="AK37" s="788"/>
      <c r="AL37" s="788"/>
      <c r="AP37" s="788"/>
      <c r="AQ37" s="788"/>
      <c r="AR37" s="788"/>
      <c r="AS37" s="788"/>
      <c r="AT37" s="788"/>
      <c r="AU37" s="790"/>
    </row>
    <row r="38" spans="2:47" ht="15.75" customHeight="1" x14ac:dyDescent="0.2">
      <c r="B38" s="811"/>
      <c r="C38" s="826"/>
      <c r="D38" s="826"/>
      <c r="E38" s="848" t="s">
        <v>21</v>
      </c>
      <c r="F38" s="850" t="s">
        <v>490</v>
      </c>
      <c r="G38" s="851"/>
      <c r="H38" s="817">
        <v>1000</v>
      </c>
      <c r="I38" s="818"/>
      <c r="K38" s="819">
        <v>0</v>
      </c>
      <c r="L38" s="820">
        <f>SUM(H38*K38)</f>
        <v>0</v>
      </c>
      <c r="M38" s="821">
        <f>SUM(H38-L38)</f>
        <v>1000</v>
      </c>
      <c r="O38" s="788"/>
      <c r="P38" s="789"/>
      <c r="Q38" s="789"/>
      <c r="R38" s="789"/>
      <c r="S38" s="789"/>
      <c r="T38" s="789"/>
      <c r="Y38" s="788"/>
      <c r="Z38" s="788"/>
      <c r="AA38" s="789"/>
      <c r="AB38" s="789"/>
      <c r="AC38" s="789"/>
      <c r="AD38" s="789"/>
      <c r="AH38" s="788"/>
      <c r="AI38" s="788"/>
      <c r="AJ38" s="788"/>
      <c r="AK38" s="788"/>
      <c r="AL38" s="788"/>
      <c r="AP38" s="788"/>
      <c r="AQ38" s="788"/>
      <c r="AR38" s="788"/>
      <c r="AS38" s="788"/>
      <c r="AT38" s="788"/>
      <c r="AU38" s="790"/>
    </row>
    <row r="39" spans="2:47" ht="15.75" customHeight="1" x14ac:dyDescent="0.2">
      <c r="B39" s="811"/>
      <c r="C39" s="826"/>
      <c r="D39" s="826"/>
      <c r="E39" s="848" t="s">
        <v>24</v>
      </c>
      <c r="F39" s="850" t="s">
        <v>25</v>
      </c>
      <c r="G39" s="851"/>
      <c r="H39" s="817">
        <v>1000</v>
      </c>
      <c r="I39" s="818"/>
      <c r="K39" s="819">
        <v>0</v>
      </c>
      <c r="L39" s="820">
        <f>SUM(H39*K39)</f>
        <v>0</v>
      </c>
      <c r="M39" s="821">
        <f>SUM(H39-L39)</f>
        <v>1000</v>
      </c>
      <c r="O39" s="788"/>
      <c r="P39" s="789"/>
      <c r="Q39" s="789"/>
      <c r="R39" s="789"/>
      <c r="S39" s="789"/>
      <c r="T39" s="789"/>
      <c r="Y39" s="788"/>
      <c r="Z39" s="788"/>
      <c r="AA39" s="789"/>
      <c r="AB39" s="789"/>
      <c r="AC39" s="789"/>
      <c r="AD39" s="789"/>
      <c r="AH39" s="788"/>
      <c r="AI39" s="788"/>
      <c r="AJ39" s="788"/>
      <c r="AK39" s="788"/>
      <c r="AL39" s="788"/>
      <c r="AP39" s="788"/>
      <c r="AQ39" s="788"/>
      <c r="AR39" s="788"/>
      <c r="AS39" s="788"/>
      <c r="AT39" s="788"/>
      <c r="AU39" s="790"/>
    </row>
    <row r="40" spans="2:47" ht="15.75" customHeight="1" x14ac:dyDescent="0.2">
      <c r="B40" s="787"/>
      <c r="C40" s="833" t="s">
        <v>26</v>
      </c>
      <c r="D40" s="833" t="s">
        <v>28</v>
      </c>
      <c r="E40" s="834"/>
      <c r="F40" s="835"/>
      <c r="G40" s="836"/>
      <c r="H40" s="837">
        <f>SUM(H41:H49)</f>
        <v>5000</v>
      </c>
      <c r="I40" s="838">
        <f>H40/$H$57</f>
        <v>0.18731994572666821</v>
      </c>
      <c r="K40" s="853"/>
      <c r="L40" s="809">
        <f>SUM(L41:L49)</f>
        <v>0</v>
      </c>
      <c r="M40" s="810">
        <f>SUM(M41:M49)</f>
        <v>5000</v>
      </c>
      <c r="O40" s="788"/>
      <c r="P40" s="789"/>
      <c r="Q40" s="789"/>
      <c r="R40" s="789"/>
      <c r="S40" s="789"/>
      <c r="T40" s="789"/>
      <c r="Y40" s="788"/>
      <c r="Z40" s="788"/>
      <c r="AA40" s="789"/>
      <c r="AB40" s="789"/>
      <c r="AC40" s="789"/>
      <c r="AD40" s="789"/>
      <c r="AH40" s="788"/>
      <c r="AI40" s="788"/>
      <c r="AJ40" s="788"/>
      <c r="AK40" s="788"/>
      <c r="AL40" s="788"/>
      <c r="AP40" s="788"/>
      <c r="AQ40" s="788"/>
      <c r="AR40" s="788"/>
      <c r="AS40" s="788"/>
      <c r="AT40" s="788"/>
      <c r="AU40" s="790"/>
    </row>
    <row r="41" spans="2:47" s="822" customFormat="1" ht="15.75" customHeight="1" x14ac:dyDescent="0.2">
      <c r="B41" s="854"/>
      <c r="C41" s="826"/>
      <c r="D41" s="826" t="s">
        <v>29</v>
      </c>
      <c r="E41" s="848" t="s">
        <v>46</v>
      </c>
      <c r="F41" s="850"/>
      <c r="G41" s="851"/>
      <c r="H41" s="817">
        <v>1000</v>
      </c>
      <c r="I41" s="818">
        <f>H41/$H$57</f>
        <v>3.7463989145333644E-2</v>
      </c>
      <c r="J41" s="779"/>
      <c r="K41" s="819">
        <v>0</v>
      </c>
      <c r="L41" s="820">
        <f>SUM(H41*K41)</f>
        <v>0</v>
      </c>
      <c r="M41" s="821">
        <f>SUM(H41-L41)</f>
        <v>1000</v>
      </c>
      <c r="O41" s="823"/>
      <c r="P41" s="824"/>
      <c r="Q41" s="824"/>
      <c r="R41" s="824"/>
      <c r="S41" s="824"/>
      <c r="T41" s="824"/>
      <c r="Y41" s="823"/>
      <c r="Z41" s="823"/>
      <c r="AA41" s="824"/>
      <c r="AB41" s="824"/>
      <c r="AC41" s="824"/>
      <c r="AD41" s="824"/>
      <c r="AH41" s="823"/>
      <c r="AI41" s="823"/>
      <c r="AJ41" s="823"/>
      <c r="AK41" s="823"/>
      <c r="AL41" s="823"/>
      <c r="AP41" s="823"/>
      <c r="AQ41" s="823"/>
      <c r="AR41" s="823"/>
      <c r="AS41" s="823"/>
      <c r="AT41" s="823"/>
      <c r="AU41" s="825"/>
    </row>
    <row r="42" spans="2:47" ht="59.25" customHeight="1" x14ac:dyDescent="0.2">
      <c r="B42" s="854"/>
      <c r="C42" s="826"/>
      <c r="D42" s="826"/>
      <c r="E42" s="1049" t="s">
        <v>785</v>
      </c>
      <c r="F42" s="1050"/>
      <c r="G42" s="1051"/>
      <c r="H42" s="817"/>
      <c r="I42" s="818"/>
      <c r="K42" s="819"/>
      <c r="L42" s="827"/>
      <c r="M42" s="828"/>
      <c r="O42" s="788"/>
      <c r="P42" s="789"/>
      <c r="Q42" s="789"/>
      <c r="R42" s="789"/>
      <c r="S42" s="789"/>
      <c r="T42" s="789"/>
      <c r="Y42" s="788"/>
      <c r="Z42" s="788"/>
      <c r="AA42" s="789"/>
      <c r="AB42" s="789"/>
      <c r="AC42" s="789"/>
      <c r="AD42" s="789"/>
      <c r="AH42" s="788"/>
      <c r="AI42" s="788"/>
      <c r="AJ42" s="788"/>
      <c r="AK42" s="788"/>
      <c r="AL42" s="788"/>
      <c r="AP42" s="788"/>
      <c r="AQ42" s="788"/>
      <c r="AR42" s="788"/>
      <c r="AS42" s="788"/>
      <c r="AT42" s="788"/>
      <c r="AU42" s="790"/>
    </row>
    <row r="43" spans="2:47" s="822" customFormat="1" ht="15.75" customHeight="1" x14ac:dyDescent="0.2">
      <c r="B43" s="854"/>
      <c r="C43" s="826"/>
      <c r="D43" s="826" t="s">
        <v>30</v>
      </c>
      <c r="E43" s="1052" t="s">
        <v>44</v>
      </c>
      <c r="F43" s="1053"/>
      <c r="G43" s="851"/>
      <c r="H43" s="817">
        <v>1000</v>
      </c>
      <c r="I43" s="818">
        <f>H43/$H$57</f>
        <v>3.7463989145333644E-2</v>
      </c>
      <c r="J43" s="779"/>
      <c r="K43" s="819">
        <v>0</v>
      </c>
      <c r="L43" s="820">
        <f>SUM(H43*K43)</f>
        <v>0</v>
      </c>
      <c r="M43" s="821">
        <f>SUM(H43-L43)</f>
        <v>1000</v>
      </c>
      <c r="O43" s="823"/>
      <c r="P43" s="824"/>
      <c r="Q43" s="824"/>
      <c r="R43" s="824"/>
      <c r="S43" s="824"/>
      <c r="T43" s="824"/>
      <c r="Y43" s="823"/>
      <c r="Z43" s="823"/>
      <c r="AA43" s="824"/>
      <c r="AB43" s="824"/>
      <c r="AC43" s="824"/>
      <c r="AD43" s="824"/>
      <c r="AH43" s="823"/>
      <c r="AI43" s="823"/>
      <c r="AJ43" s="823"/>
      <c r="AK43" s="823"/>
      <c r="AL43" s="823"/>
      <c r="AP43" s="823"/>
      <c r="AQ43" s="823"/>
      <c r="AR43" s="823"/>
      <c r="AS43" s="823"/>
      <c r="AT43" s="823"/>
      <c r="AU43" s="825"/>
    </row>
    <row r="44" spans="2:47" ht="34.9" customHeight="1" x14ac:dyDescent="0.2">
      <c r="B44" s="854"/>
      <c r="C44" s="826"/>
      <c r="D44" s="826"/>
      <c r="E44" s="1049" t="s">
        <v>786</v>
      </c>
      <c r="F44" s="1050"/>
      <c r="G44" s="1051"/>
      <c r="H44" s="817"/>
      <c r="I44" s="818"/>
      <c r="K44" s="819"/>
      <c r="L44" s="827"/>
      <c r="M44" s="828"/>
      <c r="O44" s="788"/>
      <c r="P44" s="789"/>
      <c r="Q44" s="789"/>
      <c r="R44" s="789"/>
      <c r="S44" s="789"/>
      <c r="T44" s="789"/>
      <c r="Y44" s="788"/>
      <c r="Z44" s="788"/>
      <c r="AA44" s="789"/>
      <c r="AB44" s="789"/>
      <c r="AC44" s="789"/>
      <c r="AD44" s="789"/>
      <c r="AH44" s="788"/>
      <c r="AI44" s="788"/>
      <c r="AJ44" s="788"/>
      <c r="AK44" s="788"/>
      <c r="AL44" s="788"/>
      <c r="AP44" s="788"/>
      <c r="AQ44" s="788"/>
      <c r="AR44" s="788"/>
      <c r="AS44" s="788"/>
      <c r="AT44" s="788"/>
      <c r="AU44" s="790"/>
    </row>
    <row r="45" spans="2:47" s="822" customFormat="1" ht="15.75" customHeight="1" x14ac:dyDescent="0.2">
      <c r="B45" s="854"/>
      <c r="C45" s="826"/>
      <c r="D45" s="826" t="s">
        <v>31</v>
      </c>
      <c r="E45" s="848" t="s">
        <v>493</v>
      </c>
      <c r="F45" s="850"/>
      <c r="G45" s="851"/>
      <c r="H45" s="817">
        <v>1000</v>
      </c>
      <c r="I45" s="818">
        <f>H45/$H$57</f>
        <v>3.7463989145333644E-2</v>
      </c>
      <c r="J45" s="779"/>
      <c r="K45" s="819">
        <v>0</v>
      </c>
      <c r="L45" s="820">
        <f>SUM(H45*K45)</f>
        <v>0</v>
      </c>
      <c r="M45" s="821">
        <f>SUM(H45-L45)</f>
        <v>1000</v>
      </c>
      <c r="O45" s="823"/>
      <c r="P45" s="824"/>
      <c r="Q45" s="824"/>
      <c r="R45" s="824"/>
      <c r="S45" s="824"/>
      <c r="T45" s="824"/>
      <c r="Y45" s="823"/>
      <c r="Z45" s="823"/>
      <c r="AA45" s="824"/>
      <c r="AB45" s="824"/>
      <c r="AC45" s="824"/>
      <c r="AD45" s="824"/>
      <c r="AH45" s="823"/>
      <c r="AI45" s="823"/>
      <c r="AJ45" s="823"/>
      <c r="AK45" s="823"/>
      <c r="AL45" s="823"/>
      <c r="AP45" s="823"/>
      <c r="AQ45" s="823"/>
      <c r="AR45" s="823"/>
      <c r="AS45" s="823"/>
      <c r="AT45" s="823"/>
      <c r="AU45" s="825"/>
    </row>
    <row r="46" spans="2:47" ht="15.75" customHeight="1" x14ac:dyDescent="0.2">
      <c r="B46" s="854"/>
      <c r="C46" s="826"/>
      <c r="D46" s="826"/>
      <c r="E46" s="829" t="s">
        <v>573</v>
      </c>
      <c r="F46" s="830"/>
      <c r="G46" s="831"/>
      <c r="H46" s="817"/>
      <c r="I46" s="818"/>
      <c r="K46" s="819"/>
      <c r="L46" s="827"/>
      <c r="M46" s="828"/>
      <c r="O46" s="788"/>
      <c r="P46" s="789"/>
      <c r="Q46" s="789"/>
      <c r="R46" s="789"/>
      <c r="S46" s="789"/>
      <c r="T46" s="789"/>
      <c r="Y46" s="788"/>
      <c r="Z46" s="788"/>
      <c r="AA46" s="789"/>
      <c r="AB46" s="789"/>
      <c r="AC46" s="789"/>
      <c r="AD46" s="789"/>
      <c r="AH46" s="788"/>
      <c r="AI46" s="788"/>
      <c r="AJ46" s="788"/>
      <c r="AK46" s="788"/>
      <c r="AL46" s="788"/>
      <c r="AP46" s="788"/>
      <c r="AQ46" s="788"/>
      <c r="AR46" s="788"/>
      <c r="AS46" s="788"/>
      <c r="AT46" s="788"/>
      <c r="AU46" s="790"/>
    </row>
    <row r="47" spans="2:47" s="859" customFormat="1" ht="15.75" customHeight="1" x14ac:dyDescent="0.2">
      <c r="B47" s="855"/>
      <c r="C47" s="856"/>
      <c r="D47" s="813" t="s">
        <v>32</v>
      </c>
      <c r="E47" s="814" t="s">
        <v>33</v>
      </c>
      <c r="F47" s="830"/>
      <c r="G47" s="857"/>
      <c r="H47" s="817">
        <v>1000</v>
      </c>
      <c r="I47" s="818">
        <f>H47/$H$57</f>
        <v>3.7463989145333644E-2</v>
      </c>
      <c r="J47" s="858"/>
      <c r="K47" s="819">
        <v>0</v>
      </c>
      <c r="L47" s="820">
        <f>SUM(H47*K47)</f>
        <v>0</v>
      </c>
      <c r="M47" s="821">
        <f>SUM(H47-L47)</f>
        <v>1000</v>
      </c>
      <c r="O47" s="860"/>
      <c r="P47" s="861"/>
      <c r="Q47" s="861"/>
      <c r="R47" s="861"/>
      <c r="S47" s="861"/>
      <c r="T47" s="861"/>
      <c r="Y47" s="860"/>
      <c r="Z47" s="860"/>
      <c r="AA47" s="861"/>
      <c r="AB47" s="861"/>
      <c r="AC47" s="861"/>
      <c r="AD47" s="861"/>
      <c r="AH47" s="860"/>
      <c r="AI47" s="860"/>
      <c r="AJ47" s="860"/>
      <c r="AK47" s="860"/>
      <c r="AL47" s="860"/>
      <c r="AP47" s="860"/>
      <c r="AQ47" s="860"/>
      <c r="AR47" s="860"/>
      <c r="AS47" s="860"/>
      <c r="AT47" s="860"/>
      <c r="AU47" s="862"/>
    </row>
    <row r="48" spans="2:47" s="858" customFormat="1" ht="15.75" customHeight="1" x14ac:dyDescent="0.2">
      <c r="B48" s="855"/>
      <c r="C48" s="856"/>
      <c r="D48" s="813"/>
      <c r="E48" s="829" t="s">
        <v>573</v>
      </c>
      <c r="F48" s="830"/>
      <c r="G48" s="831"/>
      <c r="H48" s="863"/>
      <c r="I48" s="864"/>
      <c r="K48" s="865"/>
      <c r="L48" s="866"/>
      <c r="M48" s="867"/>
      <c r="O48" s="868"/>
      <c r="P48" s="869"/>
      <c r="Q48" s="869"/>
      <c r="R48" s="869"/>
      <c r="S48" s="869"/>
      <c r="T48" s="869"/>
      <c r="Y48" s="868"/>
      <c r="Z48" s="868"/>
      <c r="AA48" s="869"/>
      <c r="AB48" s="869"/>
      <c r="AC48" s="869"/>
      <c r="AD48" s="869"/>
      <c r="AH48" s="868"/>
      <c r="AI48" s="868"/>
      <c r="AJ48" s="868"/>
      <c r="AK48" s="868"/>
      <c r="AL48" s="868"/>
      <c r="AP48" s="868"/>
      <c r="AQ48" s="868"/>
      <c r="AR48" s="868"/>
      <c r="AS48" s="868"/>
      <c r="AT48" s="868"/>
      <c r="AU48" s="870"/>
    </row>
    <row r="49" spans="1:47" s="822" customFormat="1" ht="15.75" customHeight="1" x14ac:dyDescent="0.2">
      <c r="B49" s="854"/>
      <c r="C49" s="826"/>
      <c r="D49" s="826" t="s">
        <v>49</v>
      </c>
      <c r="E49" s="848" t="s">
        <v>50</v>
      </c>
      <c r="F49" s="850"/>
      <c r="G49" s="851"/>
      <c r="H49" s="817">
        <v>1000</v>
      </c>
      <c r="I49" s="818">
        <f>H49/$H$57</f>
        <v>3.7463989145333644E-2</v>
      </c>
      <c r="J49" s="779"/>
      <c r="K49" s="819">
        <v>0</v>
      </c>
      <c r="L49" s="820">
        <f>SUM(H49*K49)</f>
        <v>0</v>
      </c>
      <c r="M49" s="821">
        <f>SUM(H49-L49)</f>
        <v>1000</v>
      </c>
      <c r="O49" s="823"/>
      <c r="P49" s="824"/>
      <c r="Q49" s="824"/>
      <c r="R49" s="824"/>
      <c r="S49" s="824"/>
      <c r="T49" s="824"/>
      <c r="Y49" s="823"/>
      <c r="Z49" s="823"/>
      <c r="AA49" s="824"/>
      <c r="AB49" s="824"/>
      <c r="AC49" s="824"/>
      <c r="AD49" s="824"/>
      <c r="AH49" s="823"/>
      <c r="AI49" s="823"/>
      <c r="AJ49" s="823"/>
      <c r="AK49" s="823"/>
      <c r="AL49" s="823"/>
      <c r="AP49" s="823"/>
      <c r="AQ49" s="823"/>
      <c r="AR49" s="823"/>
      <c r="AS49" s="823"/>
      <c r="AT49" s="823"/>
      <c r="AU49" s="825"/>
    </row>
    <row r="50" spans="1:47" ht="31.5" customHeight="1" x14ac:dyDescent="0.2">
      <c r="B50" s="787"/>
      <c r="C50" s="826"/>
      <c r="D50" s="826"/>
      <c r="E50" s="1049" t="s">
        <v>787</v>
      </c>
      <c r="F50" s="1050"/>
      <c r="G50" s="1051"/>
      <c r="H50" s="817"/>
      <c r="I50" s="818"/>
      <c r="K50" s="819"/>
      <c r="L50" s="827"/>
      <c r="M50" s="828"/>
      <c r="O50" s="788"/>
      <c r="P50" s="789"/>
      <c r="Q50" s="789"/>
      <c r="R50" s="789"/>
      <c r="S50" s="789"/>
      <c r="T50" s="789"/>
      <c r="Y50" s="788"/>
      <c r="Z50" s="788"/>
      <c r="AA50" s="789"/>
      <c r="AB50" s="789"/>
      <c r="AC50" s="789"/>
      <c r="AD50" s="789"/>
      <c r="AH50" s="788"/>
      <c r="AI50" s="788"/>
      <c r="AJ50" s="788"/>
      <c r="AK50" s="788"/>
      <c r="AL50" s="788"/>
      <c r="AP50" s="788"/>
      <c r="AQ50" s="788"/>
      <c r="AR50" s="788"/>
      <c r="AS50" s="788"/>
      <c r="AT50" s="788"/>
      <c r="AU50" s="790"/>
    </row>
    <row r="51" spans="1:47" ht="15.75" customHeight="1" x14ac:dyDescent="0.2">
      <c r="B51" s="787"/>
      <c r="C51" s="833" t="s">
        <v>34</v>
      </c>
      <c r="D51" s="833" t="s">
        <v>27</v>
      </c>
      <c r="E51" s="1056"/>
      <c r="F51" s="1057"/>
      <c r="G51" s="836"/>
      <c r="H51" s="837">
        <f>SUM(H52:H53)</f>
        <v>2000</v>
      </c>
      <c r="I51" s="838">
        <f>H51/$H$57</f>
        <v>7.4927978290667288E-2</v>
      </c>
      <c r="K51" s="853"/>
      <c r="L51" s="809">
        <f>SUM(L52:L53)</f>
        <v>0</v>
      </c>
      <c r="M51" s="810">
        <f>SUM(M52:M53)</f>
        <v>2000</v>
      </c>
      <c r="O51" s="788"/>
      <c r="P51" s="789"/>
      <c r="Q51" s="789"/>
      <c r="R51" s="789"/>
      <c r="S51" s="789"/>
      <c r="T51" s="789"/>
      <c r="Y51" s="788"/>
      <c r="Z51" s="788"/>
      <c r="AA51" s="789"/>
      <c r="AB51" s="789"/>
      <c r="AC51" s="789"/>
      <c r="AD51" s="789"/>
      <c r="AH51" s="788"/>
      <c r="AI51" s="788"/>
      <c r="AJ51" s="788"/>
      <c r="AK51" s="788"/>
      <c r="AL51" s="788"/>
      <c r="AP51" s="788"/>
      <c r="AQ51" s="788"/>
      <c r="AR51" s="788"/>
      <c r="AS51" s="788"/>
      <c r="AT51" s="788"/>
      <c r="AU51" s="790"/>
    </row>
    <row r="52" spans="1:47" ht="15.75" customHeight="1" x14ac:dyDescent="0.2">
      <c r="B52" s="811"/>
      <c r="C52" s="826"/>
      <c r="D52" s="826" t="s">
        <v>35</v>
      </c>
      <c r="E52" s="1052" t="s">
        <v>43</v>
      </c>
      <c r="F52" s="1053"/>
      <c r="G52" s="871"/>
      <c r="H52" s="817">
        <v>1000</v>
      </c>
      <c r="I52" s="818">
        <f>H52/$H$57</f>
        <v>3.7463989145333644E-2</v>
      </c>
      <c r="K52" s="819">
        <v>0</v>
      </c>
      <c r="L52" s="820">
        <f>SUM(H52*K52)</f>
        <v>0</v>
      </c>
      <c r="M52" s="821">
        <f>SUM(H52-L52)</f>
        <v>1000</v>
      </c>
      <c r="O52" s="788"/>
      <c r="P52" s="789"/>
      <c r="Q52" s="789"/>
      <c r="R52" s="789"/>
      <c r="S52" s="789"/>
      <c r="T52" s="789"/>
      <c r="Y52" s="788"/>
      <c r="Z52" s="788"/>
      <c r="AA52" s="789"/>
      <c r="AB52" s="789"/>
      <c r="AC52" s="789"/>
      <c r="AD52" s="789"/>
      <c r="AH52" s="788"/>
      <c r="AI52" s="788"/>
      <c r="AJ52" s="788"/>
      <c r="AK52" s="788"/>
      <c r="AL52" s="788"/>
      <c r="AP52" s="788"/>
      <c r="AQ52" s="788"/>
      <c r="AR52" s="788"/>
      <c r="AS52" s="788"/>
      <c r="AT52" s="788"/>
      <c r="AU52" s="790"/>
    </row>
    <row r="53" spans="1:47" ht="15.75" customHeight="1" x14ac:dyDescent="0.2">
      <c r="B53" s="811"/>
      <c r="C53" s="826"/>
      <c r="D53" s="826" t="s">
        <v>47</v>
      </c>
      <c r="E53" s="848" t="s">
        <v>48</v>
      </c>
      <c r="F53" s="872"/>
      <c r="G53" s="871"/>
      <c r="H53" s="817">
        <v>1000</v>
      </c>
      <c r="I53" s="818">
        <f>H53/$H$57</f>
        <v>3.7463989145333644E-2</v>
      </c>
      <c r="K53" s="819">
        <v>0</v>
      </c>
      <c r="L53" s="820">
        <f>SUM(H53*K53)</f>
        <v>0</v>
      </c>
      <c r="M53" s="821">
        <f>SUM(H53-L53)</f>
        <v>1000</v>
      </c>
      <c r="O53" s="788"/>
      <c r="P53" s="789"/>
      <c r="Q53" s="789"/>
      <c r="R53" s="789"/>
      <c r="S53" s="789"/>
      <c r="T53" s="789"/>
      <c r="Y53" s="788"/>
      <c r="Z53" s="788"/>
      <c r="AA53" s="789"/>
      <c r="AB53" s="789"/>
      <c r="AC53" s="789"/>
      <c r="AD53" s="789"/>
      <c r="AH53" s="788"/>
      <c r="AI53" s="788"/>
      <c r="AJ53" s="788"/>
      <c r="AK53" s="788"/>
      <c r="AL53" s="788"/>
      <c r="AP53" s="788"/>
      <c r="AQ53" s="788"/>
      <c r="AR53" s="788"/>
      <c r="AS53" s="788"/>
      <c r="AT53" s="788"/>
      <c r="AU53" s="790"/>
    </row>
    <row r="54" spans="1:47" ht="15.75" customHeight="1" x14ac:dyDescent="0.2">
      <c r="B54" s="873"/>
      <c r="C54" s="874"/>
      <c r="D54" s="874"/>
      <c r="E54" s="1054"/>
      <c r="F54" s="1055"/>
      <c r="G54" s="875"/>
      <c r="H54" s="876"/>
      <c r="I54" s="877"/>
      <c r="K54" s="878"/>
      <c r="L54" s="879"/>
      <c r="M54" s="880"/>
    </row>
    <row r="55" spans="1:47" ht="15.75" customHeight="1" x14ac:dyDescent="0.2">
      <c r="E55" s="788"/>
      <c r="F55" s="788"/>
      <c r="G55" s="823"/>
      <c r="H55" s="881"/>
    </row>
    <row r="56" spans="1:47" ht="36" customHeight="1" x14ac:dyDescent="0.2">
      <c r="A56" s="883"/>
      <c r="B56" s="883"/>
      <c r="C56" s="883"/>
      <c r="D56" s="883"/>
      <c r="E56" s="954"/>
      <c r="F56" s="954"/>
      <c r="G56" s="955"/>
      <c r="H56" s="956"/>
      <c r="I56" s="957"/>
      <c r="J56" s="883"/>
      <c r="K56" s="884" t="s">
        <v>881</v>
      </c>
      <c r="L56" s="958" t="s">
        <v>886</v>
      </c>
      <c r="M56" s="959" t="s">
        <v>887</v>
      </c>
    </row>
    <row r="57" spans="1:47" ht="33.75" customHeight="1" x14ac:dyDescent="0.2">
      <c r="A57" s="883"/>
      <c r="B57" s="943"/>
      <c r="C57" s="944"/>
      <c r="D57" s="944"/>
      <c r="E57" s="944"/>
      <c r="F57" s="944" t="s">
        <v>882</v>
      </c>
      <c r="G57" s="944"/>
      <c r="H57" s="945">
        <f>H18+H21</f>
        <v>26692.298999999999</v>
      </c>
      <c r="I57" s="946">
        <f>H57/$H$57</f>
        <v>1</v>
      </c>
      <c r="J57" s="947"/>
      <c r="K57" s="948">
        <f>SUM(L57/H57)</f>
        <v>0</v>
      </c>
      <c r="L57" s="949">
        <f>L18+L21</f>
        <v>0</v>
      </c>
      <c r="M57" s="950">
        <f>M18+M21</f>
        <v>26692.298999999999</v>
      </c>
    </row>
    <row r="58" spans="1:47" ht="15.75" customHeight="1" x14ac:dyDescent="0.2">
      <c r="B58" s="885"/>
      <c r="C58" s="886"/>
      <c r="D58" s="886"/>
      <c r="E58" s="886"/>
      <c r="F58" s="887"/>
      <c r="G58" s="886"/>
      <c r="H58" s="888"/>
      <c r="I58" s="889"/>
    </row>
    <row r="62" spans="1:47" ht="15.75" customHeight="1" x14ac:dyDescent="0.2">
      <c r="K62" s="952" t="s">
        <v>888</v>
      </c>
      <c r="L62" s="951"/>
      <c r="M62" s="951"/>
    </row>
    <row r="66" spans="11:13" ht="15.75" customHeight="1" x14ac:dyDescent="0.2">
      <c r="K66" s="952" t="s">
        <v>889</v>
      </c>
      <c r="L66" s="951"/>
      <c r="M66" s="951"/>
    </row>
    <row r="70" spans="11:13" ht="15.75" customHeight="1" x14ac:dyDescent="0.2">
      <c r="K70" s="953" t="s">
        <v>890</v>
      </c>
      <c r="L70" s="951"/>
      <c r="M70" s="951"/>
    </row>
  </sheetData>
  <mergeCells count="20">
    <mergeCell ref="K6:M6"/>
    <mergeCell ref="C18:F18"/>
    <mergeCell ref="F31:G31"/>
    <mergeCell ref="E42:G42"/>
    <mergeCell ref="E43:F43"/>
    <mergeCell ref="E50:G50"/>
    <mergeCell ref="E52:F52"/>
    <mergeCell ref="E54:F54"/>
    <mergeCell ref="E51:F51"/>
    <mergeCell ref="E24:G24"/>
    <mergeCell ref="E26:G26"/>
    <mergeCell ref="E28:G28"/>
    <mergeCell ref="E44:G44"/>
    <mergeCell ref="F32:G32"/>
    <mergeCell ref="B2:D4"/>
    <mergeCell ref="E3:H3"/>
    <mergeCell ref="E4:H4"/>
    <mergeCell ref="E2:H2"/>
    <mergeCell ref="B8:F8"/>
    <mergeCell ref="B6:F6"/>
  </mergeCells>
  <phoneticPr fontId="6" type="noConversion"/>
  <printOptions horizontalCentered="1" verticalCentered="1"/>
  <pageMargins left="0.39370078740157483" right="0.39370078740157483" top="0.39370078740157483" bottom="0.39370078740157483" header="0.31496062992125984" footer="0.31496062992125984"/>
  <pageSetup scale="61" fitToHeight="0" orientation="landscape" horizontalDpi="1200" r:id="rId1"/>
  <headerFooter>
    <oddFooter>Page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X180"/>
  <sheetViews>
    <sheetView zoomScaleNormal="100" zoomScaleSheetLayoutView="85" zoomScalePageLayoutView="80" workbookViewId="0">
      <selection activeCell="J11" sqref="J11"/>
    </sheetView>
  </sheetViews>
  <sheetFormatPr defaultColWidth="12" defaultRowHeight="15.75" customHeight="1" x14ac:dyDescent="0.2"/>
  <cols>
    <col min="1" max="2" width="3.83203125" style="13" customWidth="1"/>
    <col min="3" max="3" width="5.83203125" style="13" customWidth="1"/>
    <col min="4" max="4" width="7.83203125" style="13" customWidth="1"/>
    <col min="5" max="5" width="8.83203125" style="13" customWidth="1"/>
    <col min="6" max="6" width="15.83203125" style="14" customWidth="1"/>
    <col min="7" max="7" width="15.83203125" style="13" customWidth="1"/>
    <col min="8" max="8" width="60.83203125" style="13" customWidth="1"/>
    <col min="9" max="9" width="6.33203125" style="12" bestFit="1" customWidth="1"/>
    <col min="10" max="10" width="12.83203125" style="197" customWidth="1"/>
    <col min="11" max="11" width="12.83203125" style="198" customWidth="1"/>
    <col min="12" max="12" width="12.83203125" style="191" customWidth="1"/>
    <col min="13" max="13" width="18.83203125" style="1010" customWidth="1"/>
    <col min="14" max="14" width="18.83203125" style="134" customWidth="1"/>
    <col min="15" max="15" width="4.33203125" style="13" customWidth="1"/>
    <col min="16" max="16" width="18.33203125" style="36" bestFit="1" customWidth="1"/>
    <col min="17" max="17" width="15.83203125" style="35" customWidth="1"/>
    <col min="18" max="19" width="20.83203125" style="95" customWidth="1"/>
    <col min="20" max="20" width="40.33203125" style="13" customWidth="1"/>
    <col min="21" max="16384" width="12" style="13"/>
  </cols>
  <sheetData>
    <row r="1" spans="2:50" ht="21.75" customHeight="1" x14ac:dyDescent="0.2">
      <c r="B1" s="1"/>
      <c r="C1" s="1"/>
      <c r="D1" s="1"/>
      <c r="E1" s="1"/>
      <c r="F1" s="2"/>
      <c r="G1" s="1"/>
      <c r="H1" s="1"/>
      <c r="I1" s="3"/>
      <c r="J1" s="193"/>
      <c r="K1" s="194"/>
      <c r="L1" s="188"/>
      <c r="M1" s="988"/>
      <c r="N1" s="131"/>
    </row>
    <row r="2" spans="2:50" ht="15.75" customHeight="1" x14ac:dyDescent="0.2">
      <c r="B2" s="1091" t="str">
        <f>RECAPITULATIF!E2</f>
        <v>(INSERER LE NUMERO ET LE TITRE DU PROJET (XXXXX))</v>
      </c>
      <c r="C2" s="1092"/>
      <c r="D2" s="1092"/>
      <c r="E2" s="1092"/>
      <c r="F2" s="1092"/>
      <c r="G2" s="1092"/>
      <c r="H2" s="1092"/>
      <c r="I2" s="1092"/>
      <c r="J2" s="1092"/>
      <c r="K2" s="1092"/>
      <c r="L2" s="1092"/>
      <c r="M2" s="989" t="s">
        <v>835</v>
      </c>
      <c r="N2" s="97" t="str">
        <f>(RECAPITULATIF!I6)</f>
        <v>HTG</v>
      </c>
      <c r="P2" s="1069" t="s">
        <v>870</v>
      </c>
      <c r="Q2" s="1070"/>
      <c r="R2" s="1070"/>
      <c r="S2" s="1070"/>
      <c r="T2" s="1071"/>
    </row>
    <row r="3" spans="2:50" s="245" customFormat="1" ht="23.25" x14ac:dyDescent="0.2">
      <c r="B3" s="1076" t="s">
        <v>857</v>
      </c>
      <c r="C3" s="1077"/>
      <c r="D3" s="1077"/>
      <c r="E3" s="1077"/>
      <c r="F3" s="1077"/>
      <c r="G3" s="1077"/>
      <c r="H3" s="1077"/>
      <c r="I3" s="1077"/>
      <c r="J3" s="1077"/>
      <c r="K3" s="1077"/>
      <c r="L3" s="1077"/>
      <c r="M3" s="968" t="s">
        <v>484</v>
      </c>
      <c r="N3" s="206">
        <v>1</v>
      </c>
      <c r="P3" s="1066" t="s">
        <v>869</v>
      </c>
      <c r="Q3" s="1067"/>
      <c r="R3" s="1067"/>
      <c r="S3" s="1067"/>
      <c r="T3" s="1068"/>
    </row>
    <row r="4" spans="2:50" ht="15.75" customHeight="1" x14ac:dyDescent="0.2">
      <c r="B4" s="199"/>
      <c r="C4" s="200"/>
      <c r="D4" s="200"/>
      <c r="E4" s="200"/>
      <c r="F4" s="200"/>
      <c r="G4" s="1078"/>
      <c r="H4" s="1078"/>
      <c r="I4" s="201"/>
      <c r="J4" s="202"/>
      <c r="K4" s="203"/>
      <c r="L4" s="204"/>
      <c r="M4" s="990"/>
      <c r="N4" s="205"/>
    </row>
    <row r="5" spans="2:50" ht="35.1" customHeight="1" x14ac:dyDescent="0.2">
      <c r="B5" s="96">
        <v>1</v>
      </c>
      <c r="C5" s="96">
        <v>2</v>
      </c>
      <c r="D5" s="96">
        <v>3</v>
      </c>
      <c r="E5" s="96">
        <v>4</v>
      </c>
      <c r="F5" s="96">
        <v>5</v>
      </c>
      <c r="G5" s="1079" t="s">
        <v>51</v>
      </c>
      <c r="H5" s="1080"/>
      <c r="I5" s="394" t="s">
        <v>52</v>
      </c>
      <c r="J5" s="392" t="s">
        <v>788</v>
      </c>
      <c r="K5" s="392" t="s">
        <v>789</v>
      </c>
      <c r="L5" s="498" t="s">
        <v>825</v>
      </c>
      <c r="M5" s="991" t="s">
        <v>53</v>
      </c>
      <c r="N5" s="132" t="s">
        <v>0</v>
      </c>
      <c r="P5" s="395" t="s">
        <v>873</v>
      </c>
      <c r="Q5" s="396" t="s">
        <v>872</v>
      </c>
      <c r="R5" s="331" t="s">
        <v>871</v>
      </c>
      <c r="S5" s="253" t="s">
        <v>867</v>
      </c>
      <c r="T5" s="255" t="s">
        <v>868</v>
      </c>
    </row>
    <row r="6" spans="2:50" ht="15.75" customHeight="1" x14ac:dyDescent="0.2">
      <c r="B6" s="119" t="s">
        <v>54</v>
      </c>
      <c r="C6" s="120"/>
      <c r="D6" s="120"/>
      <c r="E6" s="120"/>
      <c r="F6" s="120"/>
      <c r="G6" s="1081"/>
      <c r="H6" s="1082"/>
      <c r="I6" s="523"/>
      <c r="J6" s="600"/>
      <c r="K6" s="601"/>
      <c r="L6" s="586"/>
      <c r="M6" s="992"/>
      <c r="N6" s="626">
        <f>N7</f>
        <v>515.93000000000006</v>
      </c>
      <c r="P6" s="595"/>
      <c r="Q6" s="596"/>
      <c r="R6" s="261">
        <f>R7</f>
        <v>0</v>
      </c>
      <c r="S6" s="261">
        <f>S7</f>
        <v>515.93000000000006</v>
      </c>
      <c r="T6" s="262"/>
    </row>
    <row r="7" spans="2:50" ht="15.75" customHeight="1" x14ac:dyDescent="0.2">
      <c r="B7" s="99"/>
      <c r="C7" s="84" t="s">
        <v>55</v>
      </c>
      <c r="D7" s="60"/>
      <c r="E7" s="60"/>
      <c r="F7" s="60"/>
      <c r="G7" s="1083"/>
      <c r="H7" s="1084"/>
      <c r="I7" s="442"/>
      <c r="J7" s="602"/>
      <c r="K7" s="603"/>
      <c r="L7" s="506"/>
      <c r="M7" s="993"/>
      <c r="N7" s="256">
        <f>N8+N24+N33</f>
        <v>515.93000000000006</v>
      </c>
      <c r="P7" s="399"/>
      <c r="Q7" s="400"/>
      <c r="R7" s="263">
        <f>R8+R24+R33</f>
        <v>0</v>
      </c>
      <c r="S7" s="263">
        <f>S8+S24+S33</f>
        <v>515.93000000000006</v>
      </c>
      <c r="T7" s="264"/>
    </row>
    <row r="8" spans="2:50" ht="15.75" customHeight="1" x14ac:dyDescent="0.2">
      <c r="B8" s="99"/>
      <c r="C8" s="4"/>
      <c r="D8" s="110" t="s">
        <v>56</v>
      </c>
      <c r="E8" s="110"/>
      <c r="F8" s="111"/>
      <c r="G8" s="112"/>
      <c r="H8" s="426"/>
      <c r="I8" s="445"/>
      <c r="J8" s="604"/>
      <c r="K8" s="605"/>
      <c r="L8" s="504"/>
      <c r="M8" s="994"/>
      <c r="N8" s="254">
        <f>SUM(N9:N23)</f>
        <v>447.33000000000004</v>
      </c>
      <c r="P8" s="401"/>
      <c r="Q8" s="402"/>
      <c r="R8" s="265">
        <f>SUM(R9:R23)</f>
        <v>0</v>
      </c>
      <c r="S8" s="265">
        <f>SUM(S9:S23)</f>
        <v>447.33000000000004</v>
      </c>
      <c r="T8" s="264"/>
      <c r="Y8" s="14"/>
      <c r="Z8" s="14"/>
      <c r="AA8" s="14"/>
      <c r="AB8" s="14"/>
      <c r="AI8" s="14"/>
      <c r="AJ8" s="14"/>
      <c r="AK8" s="14"/>
      <c r="AL8" s="14"/>
      <c r="AQ8" s="14"/>
      <c r="AR8" s="14"/>
      <c r="AS8" s="14"/>
      <c r="AT8" s="14"/>
    </row>
    <row r="9" spans="2:50" ht="15.75" customHeight="1" x14ac:dyDescent="0.2">
      <c r="B9" s="99"/>
      <c r="C9" s="4"/>
      <c r="D9" s="16"/>
      <c r="E9" s="85" t="s">
        <v>57</v>
      </c>
      <c r="F9" s="85" t="s">
        <v>58</v>
      </c>
      <c r="G9" s="17"/>
      <c r="H9" s="247"/>
      <c r="I9" s="448"/>
      <c r="J9" s="566"/>
      <c r="K9" s="572"/>
      <c r="L9" s="503"/>
      <c r="M9" s="995"/>
      <c r="N9" s="387"/>
      <c r="P9" s="403"/>
      <c r="Q9" s="404"/>
      <c r="R9" s="266"/>
      <c r="S9" s="266"/>
      <c r="T9" s="267"/>
      <c r="U9" s="15"/>
      <c r="V9" s="15"/>
      <c r="W9" s="15"/>
      <c r="AB9" s="12"/>
      <c r="AC9" s="12"/>
      <c r="AD9" s="15"/>
      <c r="AE9" s="15"/>
      <c r="AF9" s="15"/>
      <c r="AG9" s="15"/>
      <c r="AK9" s="12"/>
      <c r="AL9" s="12"/>
      <c r="AM9" s="12"/>
      <c r="AN9" s="12"/>
      <c r="AO9" s="12"/>
      <c r="AS9" s="12"/>
      <c r="AT9" s="12"/>
      <c r="AU9" s="12"/>
      <c r="AV9" s="12"/>
      <c r="AW9" s="12"/>
      <c r="AX9" s="14"/>
    </row>
    <row r="10" spans="2:50" ht="15.75" customHeight="1" x14ac:dyDescent="0.2">
      <c r="B10" s="100"/>
      <c r="C10" s="18"/>
      <c r="D10" s="16"/>
      <c r="E10" s="16"/>
      <c r="F10" s="20" t="s">
        <v>59</v>
      </c>
      <c r="G10" s="20" t="s">
        <v>60</v>
      </c>
      <c r="H10" s="339"/>
      <c r="I10" s="448" t="s">
        <v>61</v>
      </c>
      <c r="J10" s="566">
        <v>219.36</v>
      </c>
      <c r="K10" s="572">
        <f>N3</f>
        <v>1</v>
      </c>
      <c r="L10" s="503">
        <f>J10*K10</f>
        <v>219.36</v>
      </c>
      <c r="M10" s="995">
        <v>1</v>
      </c>
      <c r="N10" s="387">
        <f>L10*M10</f>
        <v>219.36</v>
      </c>
      <c r="P10" s="405">
        <f>SUM(L10)</f>
        <v>219.36</v>
      </c>
      <c r="Q10" s="406">
        <v>0</v>
      </c>
      <c r="R10" s="266">
        <f>SUM(N10*Q10)</f>
        <v>0</v>
      </c>
      <c r="S10" s="266">
        <f>SUM(N10-R10)</f>
        <v>219.36</v>
      </c>
      <c r="T10" s="267"/>
      <c r="U10" s="15"/>
      <c r="V10" s="15"/>
      <c r="W10" s="15"/>
      <c r="AB10" s="12"/>
      <c r="AC10" s="12"/>
      <c r="AD10" s="15"/>
      <c r="AE10" s="15"/>
      <c r="AF10" s="15"/>
      <c r="AG10" s="15"/>
      <c r="AK10" s="12"/>
      <c r="AL10" s="12"/>
      <c r="AM10" s="12"/>
      <c r="AN10" s="12"/>
      <c r="AO10" s="12"/>
      <c r="AS10" s="12"/>
      <c r="AT10" s="12"/>
      <c r="AU10" s="12"/>
      <c r="AV10" s="12"/>
      <c r="AW10" s="12"/>
      <c r="AX10" s="14"/>
    </row>
    <row r="11" spans="2:50" ht="141.75" customHeight="1" x14ac:dyDescent="0.2">
      <c r="B11" s="100"/>
      <c r="C11" s="18"/>
      <c r="D11" s="16"/>
      <c r="E11" s="16"/>
      <c r="F11" s="6"/>
      <c r="G11" s="1074" t="s">
        <v>637</v>
      </c>
      <c r="H11" s="1075"/>
      <c r="I11" s="448"/>
      <c r="J11" s="566"/>
      <c r="K11" s="572"/>
      <c r="L11" s="503"/>
      <c r="M11" s="995"/>
      <c r="N11" s="387"/>
      <c r="P11" s="403"/>
      <c r="Q11" s="404"/>
      <c r="R11" s="266"/>
      <c r="S11" s="266"/>
      <c r="T11" s="267"/>
      <c r="U11" s="15"/>
      <c r="V11" s="15"/>
      <c r="W11" s="15"/>
      <c r="AB11" s="12"/>
      <c r="AC11" s="12"/>
      <c r="AD11" s="15"/>
      <c r="AE11" s="15"/>
      <c r="AF11" s="15"/>
      <c r="AG11" s="15"/>
      <c r="AK11" s="12"/>
      <c r="AL11" s="12"/>
      <c r="AM11" s="12"/>
      <c r="AN11" s="12"/>
      <c r="AO11" s="12"/>
      <c r="AS11" s="12"/>
      <c r="AT11" s="12"/>
      <c r="AU11" s="12"/>
      <c r="AV11" s="12"/>
      <c r="AW11" s="12"/>
      <c r="AX11" s="14"/>
    </row>
    <row r="12" spans="2:50" ht="15.6" customHeight="1" x14ac:dyDescent="0.2">
      <c r="B12" s="100"/>
      <c r="C12" s="18"/>
      <c r="D12" s="16"/>
      <c r="E12" s="16"/>
      <c r="F12" s="20" t="s">
        <v>62</v>
      </c>
      <c r="G12" s="20" t="s">
        <v>63</v>
      </c>
      <c r="H12" s="339"/>
      <c r="I12" s="448" t="s">
        <v>61</v>
      </c>
      <c r="J12" s="566">
        <v>5.56</v>
      </c>
      <c r="K12" s="572">
        <f>N$3</f>
        <v>1</v>
      </c>
      <c r="L12" s="503">
        <f t="shared" ref="L12:L41" si="0">J12*K12</f>
        <v>5.56</v>
      </c>
      <c r="M12" s="995">
        <v>1</v>
      </c>
      <c r="N12" s="387">
        <f t="shared" ref="N12:N22" si="1">L12*M12</f>
        <v>5.56</v>
      </c>
      <c r="P12" s="405">
        <f>SUM(L12)</f>
        <v>5.56</v>
      </c>
      <c r="Q12" s="406">
        <v>0</v>
      </c>
      <c r="R12" s="266">
        <f>SUM(N12*Q12)</f>
        <v>0</v>
      </c>
      <c r="S12" s="266">
        <f>SUM(N12-R12)</f>
        <v>5.56</v>
      </c>
      <c r="T12" s="267"/>
      <c r="U12" s="15"/>
      <c r="V12" s="15"/>
      <c r="W12" s="15"/>
      <c r="AB12" s="12"/>
      <c r="AC12" s="12"/>
      <c r="AD12" s="15"/>
      <c r="AE12" s="15"/>
      <c r="AF12" s="15"/>
      <c r="AG12" s="15"/>
      <c r="AK12" s="12"/>
      <c r="AL12" s="12"/>
      <c r="AM12" s="12"/>
      <c r="AN12" s="12"/>
      <c r="AO12" s="12"/>
      <c r="AS12" s="12"/>
      <c r="AT12" s="12"/>
      <c r="AU12" s="12"/>
      <c r="AV12" s="12"/>
      <c r="AW12" s="12"/>
      <c r="AX12" s="14"/>
    </row>
    <row r="13" spans="2:50" ht="92.25" customHeight="1" x14ac:dyDescent="0.2">
      <c r="B13" s="100"/>
      <c r="C13" s="18"/>
      <c r="D13" s="16"/>
      <c r="E13" s="16"/>
      <c r="F13" s="6"/>
      <c r="G13" s="1074" t="s">
        <v>697</v>
      </c>
      <c r="H13" s="1075"/>
      <c r="I13" s="448"/>
      <c r="J13" s="566"/>
      <c r="K13" s="572"/>
      <c r="L13" s="503"/>
      <c r="M13" s="995"/>
      <c r="N13" s="387"/>
      <c r="P13" s="403"/>
      <c r="Q13" s="404"/>
      <c r="R13" s="266"/>
      <c r="S13" s="266"/>
      <c r="T13" s="267"/>
      <c r="U13" s="15"/>
      <c r="V13" s="15"/>
      <c r="W13" s="15"/>
      <c r="AB13" s="12"/>
      <c r="AC13" s="12"/>
      <c r="AD13" s="15"/>
      <c r="AE13" s="15"/>
      <c r="AF13" s="15"/>
      <c r="AG13" s="15"/>
      <c r="AK13" s="12"/>
      <c r="AL13" s="12"/>
      <c r="AM13" s="12"/>
      <c r="AN13" s="12"/>
      <c r="AO13" s="12"/>
      <c r="AS13" s="12"/>
      <c r="AT13" s="12"/>
      <c r="AU13" s="12"/>
      <c r="AV13" s="12"/>
      <c r="AW13" s="12"/>
      <c r="AX13" s="14"/>
    </row>
    <row r="14" spans="2:50" ht="15.75" customHeight="1" x14ac:dyDescent="0.2">
      <c r="B14" s="99"/>
      <c r="C14" s="7"/>
      <c r="D14" s="19"/>
      <c r="E14" s="19"/>
      <c r="F14" s="20" t="s">
        <v>64</v>
      </c>
      <c r="G14" s="20" t="s">
        <v>65</v>
      </c>
      <c r="H14" s="339"/>
      <c r="I14" s="448" t="s">
        <v>61</v>
      </c>
      <c r="J14" s="566">
        <v>27.42</v>
      </c>
      <c r="K14" s="572">
        <f>N$3</f>
        <v>1</v>
      </c>
      <c r="L14" s="503">
        <f t="shared" si="0"/>
        <v>27.42</v>
      </c>
      <c r="M14" s="995">
        <v>1</v>
      </c>
      <c r="N14" s="387">
        <f t="shared" si="1"/>
        <v>27.42</v>
      </c>
      <c r="P14" s="405">
        <f>SUM(L14)</f>
        <v>27.42</v>
      </c>
      <c r="Q14" s="406">
        <v>0</v>
      </c>
      <c r="R14" s="266">
        <f>SUM(N14*Q14)</f>
        <v>0</v>
      </c>
      <c r="S14" s="266">
        <f>SUM(N14-R14)</f>
        <v>27.42</v>
      </c>
      <c r="T14" s="267"/>
      <c r="U14" s="15"/>
      <c r="V14" s="15"/>
      <c r="W14" s="15"/>
      <c r="AB14" s="12"/>
      <c r="AC14" s="12"/>
      <c r="AD14" s="15"/>
      <c r="AE14" s="15"/>
      <c r="AF14" s="15"/>
      <c r="AG14" s="15"/>
      <c r="AK14" s="12"/>
      <c r="AL14" s="12"/>
      <c r="AM14" s="12"/>
      <c r="AN14" s="12"/>
      <c r="AO14" s="12"/>
      <c r="AS14" s="12"/>
      <c r="AT14" s="12"/>
      <c r="AU14" s="12"/>
      <c r="AV14" s="12"/>
      <c r="AW14" s="12"/>
      <c r="AX14" s="14"/>
    </row>
    <row r="15" spans="2:50" ht="102.75" customHeight="1" x14ac:dyDescent="0.2">
      <c r="B15" s="99"/>
      <c r="C15" s="7"/>
      <c r="D15" s="19"/>
      <c r="E15" s="19"/>
      <c r="F15" s="6"/>
      <c r="G15" s="1074" t="s">
        <v>638</v>
      </c>
      <c r="H15" s="1075"/>
      <c r="I15" s="448"/>
      <c r="J15" s="566"/>
      <c r="K15" s="572"/>
      <c r="L15" s="503"/>
      <c r="M15" s="995"/>
      <c r="N15" s="387"/>
      <c r="P15" s="403"/>
      <c r="Q15" s="404"/>
      <c r="R15" s="266"/>
      <c r="S15" s="266"/>
      <c r="T15" s="267"/>
      <c r="U15" s="15"/>
      <c r="V15" s="15"/>
      <c r="W15" s="15"/>
      <c r="AB15" s="12"/>
      <c r="AC15" s="12"/>
      <c r="AD15" s="15"/>
      <c r="AE15" s="15"/>
      <c r="AF15" s="15"/>
      <c r="AG15" s="15"/>
      <c r="AK15" s="12"/>
      <c r="AL15" s="12"/>
      <c r="AM15" s="12"/>
      <c r="AN15" s="12"/>
      <c r="AO15" s="12"/>
      <c r="AS15" s="12"/>
      <c r="AT15" s="12"/>
      <c r="AU15" s="12"/>
      <c r="AV15" s="12"/>
      <c r="AW15" s="12"/>
      <c r="AX15" s="14"/>
    </row>
    <row r="16" spans="2:50" ht="15.75" customHeight="1" x14ac:dyDescent="0.2">
      <c r="B16" s="99"/>
      <c r="C16" s="7"/>
      <c r="D16" s="19"/>
      <c r="E16" s="19"/>
      <c r="F16" s="20" t="s">
        <v>66</v>
      </c>
      <c r="G16" s="20" t="s">
        <v>67</v>
      </c>
      <c r="H16" s="339"/>
      <c r="I16" s="448" t="s">
        <v>61</v>
      </c>
      <c r="J16" s="566">
        <v>49.35</v>
      </c>
      <c r="K16" s="572">
        <f>N$3</f>
        <v>1</v>
      </c>
      <c r="L16" s="503">
        <f t="shared" si="0"/>
        <v>49.35</v>
      </c>
      <c r="M16" s="995">
        <v>1</v>
      </c>
      <c r="N16" s="387">
        <f t="shared" si="1"/>
        <v>49.35</v>
      </c>
      <c r="P16" s="405">
        <f>SUM(L16)</f>
        <v>49.35</v>
      </c>
      <c r="Q16" s="406">
        <v>0</v>
      </c>
      <c r="R16" s="266">
        <f>SUM(N16*Q16)</f>
        <v>0</v>
      </c>
      <c r="S16" s="266">
        <f>SUM(N16-R16)</f>
        <v>49.35</v>
      </c>
      <c r="T16" s="267"/>
      <c r="U16" s="15"/>
      <c r="V16" s="15"/>
      <c r="W16" s="15"/>
      <c r="AB16" s="12"/>
      <c r="AC16" s="12"/>
      <c r="AD16" s="15"/>
      <c r="AE16" s="15"/>
      <c r="AF16" s="15"/>
      <c r="AG16" s="15"/>
      <c r="AK16" s="12"/>
      <c r="AL16" s="12"/>
      <c r="AM16" s="12"/>
      <c r="AN16" s="12"/>
      <c r="AO16" s="12"/>
      <c r="AS16" s="12"/>
      <c r="AT16" s="12"/>
      <c r="AU16" s="12"/>
      <c r="AV16" s="12"/>
      <c r="AW16" s="12"/>
      <c r="AX16" s="14"/>
    </row>
    <row r="17" spans="2:50" ht="108.75" customHeight="1" x14ac:dyDescent="0.2">
      <c r="B17" s="99"/>
      <c r="C17" s="7"/>
      <c r="D17" s="19"/>
      <c r="E17" s="19"/>
      <c r="F17" s="6"/>
      <c r="G17" s="1074" t="s">
        <v>639</v>
      </c>
      <c r="H17" s="1075"/>
      <c r="I17" s="448"/>
      <c r="J17" s="566"/>
      <c r="K17" s="572"/>
      <c r="L17" s="503"/>
      <c r="M17" s="995"/>
      <c r="N17" s="387"/>
      <c r="P17" s="407"/>
      <c r="Q17" s="408"/>
      <c r="R17" s="266"/>
      <c r="S17" s="266"/>
      <c r="T17" s="267"/>
      <c r="U17" s="15"/>
      <c r="V17" s="15"/>
      <c r="W17" s="15"/>
      <c r="AB17" s="12"/>
      <c r="AC17" s="12"/>
      <c r="AD17" s="15"/>
      <c r="AE17" s="15"/>
      <c r="AF17" s="15"/>
      <c r="AG17" s="15"/>
      <c r="AK17" s="12"/>
      <c r="AL17" s="12"/>
      <c r="AM17" s="12"/>
      <c r="AN17" s="12"/>
      <c r="AO17" s="12"/>
      <c r="AS17" s="12"/>
      <c r="AT17" s="12"/>
      <c r="AU17" s="12"/>
      <c r="AV17" s="12"/>
      <c r="AW17" s="12"/>
      <c r="AX17" s="14"/>
    </row>
    <row r="18" spans="2:50" ht="15.75" customHeight="1" x14ac:dyDescent="0.2">
      <c r="B18" s="100"/>
      <c r="C18" s="18"/>
      <c r="D18" s="16"/>
      <c r="E18" s="16"/>
      <c r="F18" s="20" t="s">
        <v>69</v>
      </c>
      <c r="G18" s="20" t="s">
        <v>70</v>
      </c>
      <c r="H18" s="86"/>
      <c r="I18" s="448" t="s">
        <v>61</v>
      </c>
      <c r="J18" s="566">
        <v>36.94</v>
      </c>
      <c r="K18" s="572">
        <f>N$3</f>
        <v>1</v>
      </c>
      <c r="L18" s="503">
        <f t="shared" si="0"/>
        <v>36.94</v>
      </c>
      <c r="M18" s="995">
        <v>1</v>
      </c>
      <c r="N18" s="387">
        <f t="shared" si="1"/>
        <v>36.94</v>
      </c>
      <c r="P18" s="405">
        <f>SUM(L18)</f>
        <v>36.94</v>
      </c>
      <c r="Q18" s="406">
        <v>0</v>
      </c>
      <c r="R18" s="266">
        <f>SUM(N18*Q18)</f>
        <v>0</v>
      </c>
      <c r="S18" s="266">
        <f>SUM(N18-R18)</f>
        <v>36.94</v>
      </c>
      <c r="T18" s="267"/>
      <c r="U18" s="15"/>
      <c r="V18" s="15"/>
      <c r="W18" s="15"/>
      <c r="AB18" s="12"/>
      <c r="AC18" s="12"/>
      <c r="AD18" s="15"/>
      <c r="AE18" s="15"/>
      <c r="AF18" s="15"/>
      <c r="AG18" s="15"/>
      <c r="AK18" s="12"/>
      <c r="AL18" s="12"/>
      <c r="AM18" s="12"/>
      <c r="AN18" s="12"/>
      <c r="AO18" s="12"/>
      <c r="AS18" s="12"/>
      <c r="AT18" s="12"/>
      <c r="AU18" s="12"/>
      <c r="AV18" s="12"/>
      <c r="AW18" s="12"/>
      <c r="AX18" s="14"/>
    </row>
    <row r="19" spans="2:50" ht="86.25" customHeight="1" x14ac:dyDescent="0.2">
      <c r="B19" s="100"/>
      <c r="C19" s="18"/>
      <c r="D19" s="16"/>
      <c r="E19" s="16"/>
      <c r="F19" s="20"/>
      <c r="G19" s="1074" t="s">
        <v>766</v>
      </c>
      <c r="H19" s="1075"/>
      <c r="I19" s="448"/>
      <c r="J19" s="566"/>
      <c r="K19" s="572"/>
      <c r="L19" s="503"/>
      <c r="M19" s="995"/>
      <c r="N19" s="387"/>
      <c r="P19" s="403"/>
      <c r="Q19" s="404"/>
      <c r="R19" s="266"/>
      <c r="S19" s="266"/>
      <c r="T19" s="267"/>
      <c r="U19" s="15"/>
      <c r="V19" s="15"/>
      <c r="W19" s="15"/>
      <c r="AB19" s="12"/>
      <c r="AC19" s="12"/>
      <c r="AD19" s="15"/>
      <c r="AE19" s="15"/>
      <c r="AF19" s="15"/>
      <c r="AG19" s="15"/>
      <c r="AK19" s="12"/>
      <c r="AL19" s="12"/>
      <c r="AM19" s="12"/>
      <c r="AN19" s="12"/>
      <c r="AO19" s="12"/>
      <c r="AS19" s="12"/>
      <c r="AT19" s="12"/>
      <c r="AU19" s="12"/>
      <c r="AV19" s="12"/>
      <c r="AW19" s="12"/>
      <c r="AX19" s="14"/>
    </row>
    <row r="20" spans="2:50" ht="15.75" customHeight="1" x14ac:dyDescent="0.2">
      <c r="B20" s="100"/>
      <c r="C20" s="18"/>
      <c r="D20" s="16"/>
      <c r="E20" s="16"/>
      <c r="F20" s="20" t="s">
        <v>71</v>
      </c>
      <c r="G20" s="20" t="s">
        <v>72</v>
      </c>
      <c r="H20" s="86"/>
      <c r="I20" s="448" t="s">
        <v>61</v>
      </c>
      <c r="J20" s="566">
        <v>108.7</v>
      </c>
      <c r="K20" s="572">
        <f>N$3</f>
        <v>1</v>
      </c>
      <c r="L20" s="503">
        <f t="shared" si="0"/>
        <v>108.7</v>
      </c>
      <c r="M20" s="995">
        <v>1</v>
      </c>
      <c r="N20" s="387">
        <f t="shared" si="1"/>
        <v>108.7</v>
      </c>
      <c r="P20" s="405">
        <f>SUM(L20)</f>
        <v>108.7</v>
      </c>
      <c r="Q20" s="406">
        <v>0</v>
      </c>
      <c r="R20" s="266">
        <f>SUM(N20*Q20)</f>
        <v>0</v>
      </c>
      <c r="S20" s="266">
        <f>SUM(N20-R20)</f>
        <v>108.7</v>
      </c>
      <c r="T20" s="267"/>
      <c r="U20" s="15"/>
      <c r="V20" s="15"/>
      <c r="W20" s="15"/>
      <c r="AB20" s="12"/>
      <c r="AC20" s="12"/>
      <c r="AD20" s="15"/>
      <c r="AE20" s="15"/>
      <c r="AF20" s="15"/>
      <c r="AG20" s="15"/>
      <c r="AK20" s="12"/>
      <c r="AL20" s="12"/>
      <c r="AM20" s="12"/>
      <c r="AN20" s="12"/>
      <c r="AO20" s="12"/>
      <c r="AS20" s="12"/>
      <c r="AT20" s="12"/>
      <c r="AU20" s="12"/>
      <c r="AV20" s="12"/>
      <c r="AW20" s="12"/>
      <c r="AX20" s="14"/>
    </row>
    <row r="21" spans="2:50" ht="50.45" customHeight="1" x14ac:dyDescent="0.2">
      <c r="B21" s="100"/>
      <c r="C21" s="18"/>
      <c r="D21" s="16"/>
      <c r="E21" s="16"/>
      <c r="F21" s="20"/>
      <c r="G21" s="1074" t="s">
        <v>73</v>
      </c>
      <c r="H21" s="1075"/>
      <c r="I21" s="448"/>
      <c r="J21" s="566"/>
      <c r="K21" s="572"/>
      <c r="L21" s="503"/>
      <c r="M21" s="995"/>
      <c r="N21" s="387"/>
      <c r="P21" s="403"/>
      <c r="Q21" s="404"/>
      <c r="R21" s="266"/>
      <c r="S21" s="266"/>
      <c r="T21" s="267"/>
      <c r="U21" s="15"/>
      <c r="V21" s="15"/>
      <c r="W21" s="15"/>
      <c r="AB21" s="12"/>
      <c r="AC21" s="12"/>
      <c r="AD21" s="15"/>
      <c r="AE21" s="15"/>
      <c r="AF21" s="15"/>
      <c r="AG21" s="15"/>
      <c r="AK21" s="12"/>
      <c r="AL21" s="12"/>
      <c r="AM21" s="12"/>
      <c r="AN21" s="12"/>
      <c r="AO21" s="12"/>
      <c r="AS21" s="12"/>
      <c r="AT21" s="12"/>
      <c r="AU21" s="12"/>
      <c r="AV21" s="12"/>
      <c r="AW21" s="12"/>
      <c r="AX21" s="14"/>
    </row>
    <row r="22" spans="2:50" ht="15.75" customHeight="1" x14ac:dyDescent="0.2">
      <c r="B22" s="100"/>
      <c r="C22" s="18"/>
      <c r="D22" s="16"/>
      <c r="E22" s="20" t="s">
        <v>74</v>
      </c>
      <c r="F22" s="20" t="s">
        <v>75</v>
      </c>
      <c r="G22" s="17"/>
      <c r="H22" s="89"/>
      <c r="I22" s="448" t="s">
        <v>61</v>
      </c>
      <c r="J22" s="566">
        <v>0</v>
      </c>
      <c r="K22" s="572">
        <f>N$3</f>
        <v>1</v>
      </c>
      <c r="L22" s="503">
        <f t="shared" si="0"/>
        <v>0</v>
      </c>
      <c r="M22" s="995">
        <v>1</v>
      </c>
      <c r="N22" s="387">
        <f t="shared" si="1"/>
        <v>0</v>
      </c>
      <c r="P22" s="405">
        <f>SUM(L22)</f>
        <v>0</v>
      </c>
      <c r="Q22" s="406">
        <v>0</v>
      </c>
      <c r="R22" s="266">
        <f>SUM(N22*Q22)</f>
        <v>0</v>
      </c>
      <c r="S22" s="266">
        <f>SUM(N22-R22)</f>
        <v>0</v>
      </c>
      <c r="T22" s="267"/>
      <c r="U22" s="15"/>
      <c r="V22" s="15"/>
      <c r="W22" s="15"/>
      <c r="AB22" s="12"/>
      <c r="AC22" s="12"/>
      <c r="AD22" s="15"/>
      <c r="AE22" s="15"/>
      <c r="AF22" s="15"/>
      <c r="AG22" s="15"/>
      <c r="AK22" s="12"/>
      <c r="AL22" s="12"/>
      <c r="AM22" s="12"/>
      <c r="AN22" s="12"/>
      <c r="AO22" s="12"/>
      <c r="AS22" s="12"/>
      <c r="AT22" s="12"/>
      <c r="AU22" s="12"/>
      <c r="AV22" s="12"/>
      <c r="AW22" s="12"/>
      <c r="AX22" s="14"/>
    </row>
    <row r="23" spans="2:50" ht="69" customHeight="1" x14ac:dyDescent="0.2">
      <c r="B23" s="100"/>
      <c r="C23" s="18"/>
      <c r="D23" s="16"/>
      <c r="E23" s="16"/>
      <c r="F23" s="1085" t="s">
        <v>767</v>
      </c>
      <c r="G23" s="1086"/>
      <c r="H23" s="1086"/>
      <c r="I23" s="448"/>
      <c r="J23" s="566"/>
      <c r="K23" s="572"/>
      <c r="L23" s="503"/>
      <c r="M23" s="995"/>
      <c r="N23" s="387"/>
      <c r="P23" s="403"/>
      <c r="Q23" s="404"/>
      <c r="R23" s="266"/>
      <c r="S23" s="266"/>
      <c r="T23" s="267"/>
      <c r="U23" s="15"/>
      <c r="V23" s="15"/>
      <c r="W23" s="15"/>
      <c r="AB23" s="12"/>
      <c r="AC23" s="12"/>
      <c r="AD23" s="15"/>
      <c r="AE23" s="15"/>
      <c r="AF23" s="15"/>
      <c r="AG23" s="15"/>
      <c r="AK23" s="12"/>
      <c r="AL23" s="12"/>
      <c r="AM23" s="12"/>
      <c r="AN23" s="12"/>
      <c r="AO23" s="12"/>
      <c r="AS23" s="12"/>
      <c r="AT23" s="12"/>
      <c r="AU23" s="12"/>
      <c r="AV23" s="12"/>
      <c r="AW23" s="12"/>
      <c r="AX23" s="14"/>
    </row>
    <row r="24" spans="2:50" ht="15.75" customHeight="1" x14ac:dyDescent="0.2">
      <c r="B24" s="100"/>
      <c r="C24" s="18"/>
      <c r="D24" s="114" t="s">
        <v>80</v>
      </c>
      <c r="E24" s="114"/>
      <c r="F24" s="111"/>
      <c r="G24" s="115"/>
      <c r="H24" s="340"/>
      <c r="I24" s="445"/>
      <c r="J24" s="604"/>
      <c r="K24" s="605"/>
      <c r="L24" s="504"/>
      <c r="M24" s="994"/>
      <c r="N24" s="254">
        <f>SUM(N25:N32)</f>
        <v>0</v>
      </c>
      <c r="P24" s="409"/>
      <c r="Q24" s="410"/>
      <c r="R24" s="265">
        <f>SUM(R25:R32)</f>
        <v>0</v>
      </c>
      <c r="S24" s="265">
        <f>SUM(S25:S32)</f>
        <v>0</v>
      </c>
      <c r="T24" s="267"/>
      <c r="U24" s="15"/>
      <c r="V24" s="15"/>
      <c r="W24" s="15"/>
      <c r="AB24" s="12"/>
      <c r="AC24" s="12"/>
      <c r="AD24" s="15"/>
      <c r="AE24" s="15"/>
      <c r="AF24" s="15"/>
      <c r="AG24" s="15"/>
      <c r="AK24" s="12"/>
      <c r="AL24" s="12"/>
      <c r="AM24" s="12"/>
      <c r="AN24" s="12"/>
      <c r="AO24" s="12"/>
      <c r="AS24" s="12"/>
      <c r="AT24" s="12"/>
      <c r="AU24" s="12"/>
      <c r="AV24" s="12"/>
      <c r="AW24" s="12"/>
      <c r="AX24" s="14"/>
    </row>
    <row r="25" spans="2:50" ht="15.75" customHeight="1" x14ac:dyDescent="0.2">
      <c r="B25" s="100"/>
      <c r="C25" s="18"/>
      <c r="D25" s="16"/>
      <c r="E25" s="20" t="s">
        <v>81</v>
      </c>
      <c r="F25" s="20" t="s">
        <v>82</v>
      </c>
      <c r="G25" s="72"/>
      <c r="H25" s="250"/>
      <c r="I25" s="448" t="s">
        <v>83</v>
      </c>
      <c r="J25" s="566">
        <v>0</v>
      </c>
      <c r="K25" s="572">
        <f>N$3</f>
        <v>1</v>
      </c>
      <c r="L25" s="503">
        <f t="shared" si="0"/>
        <v>0</v>
      </c>
      <c r="M25" s="995">
        <v>1</v>
      </c>
      <c r="N25" s="387">
        <f>L25*M25</f>
        <v>0</v>
      </c>
      <c r="P25" s="405">
        <f>SUM(L25)</f>
        <v>0</v>
      </c>
      <c r="Q25" s="406">
        <v>0</v>
      </c>
      <c r="R25" s="266">
        <f>SUM(N25*Q25)</f>
        <v>0</v>
      </c>
      <c r="S25" s="266">
        <f>SUM(N25-R25)</f>
        <v>0</v>
      </c>
      <c r="T25" s="267"/>
      <c r="U25" s="15"/>
      <c r="V25" s="15"/>
      <c r="W25" s="15"/>
      <c r="AB25" s="12"/>
      <c r="AC25" s="12"/>
      <c r="AD25" s="15"/>
      <c r="AE25" s="15"/>
      <c r="AF25" s="15"/>
      <c r="AG25" s="15"/>
      <c r="AK25" s="12"/>
      <c r="AL25" s="12"/>
      <c r="AM25" s="12"/>
      <c r="AN25" s="12"/>
      <c r="AO25" s="12"/>
      <c r="AS25" s="12"/>
      <c r="AT25" s="12"/>
      <c r="AU25" s="12"/>
      <c r="AV25" s="12"/>
      <c r="AW25" s="12"/>
      <c r="AX25" s="14"/>
    </row>
    <row r="26" spans="2:50" ht="49.9" customHeight="1" x14ac:dyDescent="0.2">
      <c r="B26" s="100"/>
      <c r="C26" s="18"/>
      <c r="D26" s="16"/>
      <c r="E26" s="16"/>
      <c r="F26" s="1085" t="s">
        <v>84</v>
      </c>
      <c r="G26" s="1086"/>
      <c r="H26" s="1086"/>
      <c r="I26" s="448"/>
      <c r="J26" s="566"/>
      <c r="K26" s="572"/>
      <c r="L26" s="503"/>
      <c r="M26" s="995"/>
      <c r="N26" s="387"/>
      <c r="P26" s="403"/>
      <c r="Q26" s="404"/>
      <c r="R26" s="266"/>
      <c r="S26" s="266"/>
      <c r="T26" s="267"/>
      <c r="U26" s="15"/>
      <c r="V26" s="15"/>
      <c r="W26" s="15"/>
      <c r="AB26" s="12"/>
      <c r="AC26" s="12"/>
      <c r="AD26" s="15"/>
      <c r="AE26" s="15"/>
      <c r="AF26" s="15"/>
      <c r="AG26" s="15"/>
      <c r="AK26" s="12"/>
      <c r="AL26" s="12"/>
      <c r="AM26" s="12"/>
      <c r="AN26" s="12"/>
      <c r="AO26" s="12"/>
      <c r="AS26" s="12"/>
      <c r="AT26" s="12"/>
      <c r="AU26" s="12"/>
      <c r="AV26" s="12"/>
      <c r="AW26" s="12"/>
      <c r="AX26" s="14"/>
    </row>
    <row r="27" spans="2:50" ht="15.75" customHeight="1" x14ac:dyDescent="0.2">
      <c r="B27" s="100"/>
      <c r="C27" s="18"/>
      <c r="D27" s="16"/>
      <c r="E27" s="20" t="s">
        <v>85</v>
      </c>
      <c r="F27" s="20" t="s">
        <v>86</v>
      </c>
      <c r="G27" s="72"/>
      <c r="H27" s="250"/>
      <c r="I27" s="448" t="s">
        <v>87</v>
      </c>
      <c r="J27" s="566">
        <v>0</v>
      </c>
      <c r="K27" s="572">
        <f>N$3</f>
        <v>1</v>
      </c>
      <c r="L27" s="503">
        <f t="shared" si="0"/>
        <v>0</v>
      </c>
      <c r="M27" s="995">
        <v>1</v>
      </c>
      <c r="N27" s="387">
        <f>L27*M27</f>
        <v>0</v>
      </c>
      <c r="P27" s="405">
        <f>SUM(L27)</f>
        <v>0</v>
      </c>
      <c r="Q27" s="406">
        <v>0</v>
      </c>
      <c r="R27" s="266">
        <f>SUM(N27*Q27)</f>
        <v>0</v>
      </c>
      <c r="S27" s="266">
        <f>SUM(N27-R27)</f>
        <v>0</v>
      </c>
      <c r="T27" s="267"/>
      <c r="U27" s="15"/>
      <c r="V27" s="15"/>
      <c r="W27" s="15"/>
      <c r="AB27" s="12"/>
      <c r="AC27" s="12"/>
      <c r="AD27" s="15"/>
      <c r="AE27" s="15"/>
      <c r="AF27" s="15"/>
      <c r="AG27" s="15"/>
      <c r="AK27" s="12"/>
      <c r="AL27" s="12"/>
      <c r="AM27" s="12"/>
      <c r="AN27" s="12"/>
      <c r="AO27" s="12"/>
      <c r="AS27" s="12"/>
      <c r="AT27" s="12"/>
      <c r="AU27" s="12"/>
      <c r="AV27" s="12"/>
      <c r="AW27" s="12"/>
      <c r="AX27" s="14"/>
    </row>
    <row r="28" spans="2:50" ht="54" customHeight="1" x14ac:dyDescent="0.2">
      <c r="B28" s="100"/>
      <c r="C28" s="18"/>
      <c r="D28" s="16"/>
      <c r="E28" s="16"/>
      <c r="F28" s="1085" t="s">
        <v>640</v>
      </c>
      <c r="G28" s="1086"/>
      <c r="H28" s="1086"/>
      <c r="I28" s="448"/>
      <c r="J28" s="566"/>
      <c r="K28" s="572"/>
      <c r="L28" s="503"/>
      <c r="M28" s="995"/>
      <c r="N28" s="387"/>
      <c r="P28" s="403"/>
      <c r="Q28" s="404"/>
      <c r="R28" s="266"/>
      <c r="S28" s="266"/>
      <c r="T28" s="267"/>
      <c r="U28" s="15"/>
      <c r="V28" s="15"/>
      <c r="W28" s="15"/>
      <c r="AB28" s="12"/>
      <c r="AC28" s="12"/>
      <c r="AD28" s="15"/>
      <c r="AE28" s="15"/>
      <c r="AF28" s="15"/>
      <c r="AG28" s="15"/>
      <c r="AK28" s="12"/>
      <c r="AL28" s="12"/>
      <c r="AM28" s="12"/>
      <c r="AN28" s="12"/>
      <c r="AO28" s="12"/>
      <c r="AS28" s="12"/>
      <c r="AT28" s="12"/>
      <c r="AU28" s="12"/>
      <c r="AV28" s="12"/>
      <c r="AW28" s="12"/>
      <c r="AX28" s="14"/>
    </row>
    <row r="29" spans="2:50" ht="15.75" customHeight="1" x14ac:dyDescent="0.2">
      <c r="B29" s="100"/>
      <c r="C29" s="18"/>
      <c r="D29" s="16"/>
      <c r="E29" s="20" t="s">
        <v>88</v>
      </c>
      <c r="F29" s="20" t="s">
        <v>89</v>
      </c>
      <c r="G29" s="88"/>
      <c r="H29" s="250"/>
      <c r="I29" s="448" t="s">
        <v>61</v>
      </c>
      <c r="J29" s="566">
        <v>0</v>
      </c>
      <c r="K29" s="572">
        <f>N$3</f>
        <v>1</v>
      </c>
      <c r="L29" s="503">
        <f t="shared" si="0"/>
        <v>0</v>
      </c>
      <c r="M29" s="995">
        <v>1</v>
      </c>
      <c r="N29" s="387">
        <f>L29*M29</f>
        <v>0</v>
      </c>
      <c r="P29" s="405">
        <f>SUM(L29)</f>
        <v>0</v>
      </c>
      <c r="Q29" s="406">
        <v>0</v>
      </c>
      <c r="R29" s="266">
        <f>SUM(N29*Q29)</f>
        <v>0</v>
      </c>
      <c r="S29" s="266">
        <f>SUM(N29-R29)</f>
        <v>0</v>
      </c>
      <c r="T29" s="267"/>
      <c r="U29" s="15"/>
      <c r="V29" s="15"/>
      <c r="W29" s="15"/>
      <c r="AB29" s="12"/>
      <c r="AC29" s="12"/>
      <c r="AD29" s="15"/>
      <c r="AE29" s="15"/>
      <c r="AF29" s="15"/>
      <c r="AG29" s="15"/>
      <c r="AK29" s="12"/>
      <c r="AL29" s="12"/>
      <c r="AM29" s="12"/>
      <c r="AN29" s="12"/>
      <c r="AO29" s="12"/>
      <c r="AS29" s="12"/>
      <c r="AT29" s="12"/>
      <c r="AU29" s="12"/>
      <c r="AV29" s="12"/>
      <c r="AW29" s="12"/>
      <c r="AX29" s="14"/>
    </row>
    <row r="30" spans="2:50" ht="68.45" customHeight="1" x14ac:dyDescent="0.2">
      <c r="B30" s="100"/>
      <c r="C30" s="18"/>
      <c r="D30" s="16"/>
      <c r="E30" s="16"/>
      <c r="F30" s="1085" t="s">
        <v>641</v>
      </c>
      <c r="G30" s="1086"/>
      <c r="H30" s="1086"/>
      <c r="I30" s="448"/>
      <c r="J30" s="566"/>
      <c r="K30" s="572"/>
      <c r="L30" s="503"/>
      <c r="M30" s="995"/>
      <c r="N30" s="387"/>
      <c r="P30" s="403"/>
      <c r="Q30" s="404"/>
      <c r="R30" s="266"/>
      <c r="S30" s="266"/>
      <c r="T30" s="267"/>
      <c r="U30" s="15"/>
      <c r="V30" s="15"/>
      <c r="W30" s="15"/>
      <c r="AB30" s="12"/>
      <c r="AC30" s="12"/>
      <c r="AD30" s="15"/>
      <c r="AE30" s="15"/>
      <c r="AF30" s="15"/>
      <c r="AG30" s="15"/>
      <c r="AK30" s="12"/>
      <c r="AL30" s="12"/>
      <c r="AM30" s="12"/>
      <c r="AN30" s="12"/>
      <c r="AO30" s="12"/>
      <c r="AS30" s="12"/>
      <c r="AT30" s="12"/>
      <c r="AU30" s="12"/>
      <c r="AV30" s="12"/>
      <c r="AW30" s="12"/>
      <c r="AX30" s="14"/>
    </row>
    <row r="31" spans="2:50" ht="15.75" customHeight="1" x14ac:dyDescent="0.2">
      <c r="B31" s="100"/>
      <c r="C31" s="18"/>
      <c r="D31" s="16"/>
      <c r="E31" s="20" t="s">
        <v>90</v>
      </c>
      <c r="F31" s="20" t="s">
        <v>91</v>
      </c>
      <c r="G31" s="88"/>
      <c r="H31" s="250"/>
      <c r="I31" s="448" t="s">
        <v>61</v>
      </c>
      <c r="J31" s="566">
        <v>0</v>
      </c>
      <c r="K31" s="572">
        <f>N$3</f>
        <v>1</v>
      </c>
      <c r="L31" s="503">
        <f t="shared" si="0"/>
        <v>0</v>
      </c>
      <c r="M31" s="995">
        <v>1</v>
      </c>
      <c r="N31" s="387">
        <f>L31*M31</f>
        <v>0</v>
      </c>
      <c r="P31" s="405">
        <f>SUM(L31)</f>
        <v>0</v>
      </c>
      <c r="Q31" s="406">
        <v>0</v>
      </c>
      <c r="R31" s="266">
        <f>SUM(N31*Q31)</f>
        <v>0</v>
      </c>
      <c r="S31" s="266">
        <f>SUM(N31-R31)</f>
        <v>0</v>
      </c>
      <c r="T31" s="267"/>
      <c r="U31" s="15"/>
      <c r="V31" s="15"/>
      <c r="W31" s="15"/>
      <c r="AB31" s="12"/>
      <c r="AC31" s="12"/>
      <c r="AD31" s="15"/>
      <c r="AE31" s="15"/>
      <c r="AF31" s="15"/>
      <c r="AG31" s="15"/>
      <c r="AK31" s="12"/>
      <c r="AL31" s="12"/>
      <c r="AM31" s="12"/>
      <c r="AN31" s="12"/>
      <c r="AO31" s="12"/>
      <c r="AS31" s="12"/>
      <c r="AT31" s="12"/>
      <c r="AU31" s="12"/>
      <c r="AV31" s="12"/>
      <c r="AW31" s="12"/>
      <c r="AX31" s="14"/>
    </row>
    <row r="32" spans="2:50" ht="63" customHeight="1" x14ac:dyDescent="0.2">
      <c r="B32" s="100"/>
      <c r="C32" s="18"/>
      <c r="D32" s="16"/>
      <c r="E32" s="16"/>
      <c r="F32" s="1085" t="s">
        <v>642</v>
      </c>
      <c r="G32" s="1086"/>
      <c r="H32" s="1086"/>
      <c r="I32" s="448"/>
      <c r="J32" s="566"/>
      <c r="K32" s="572"/>
      <c r="L32" s="503"/>
      <c r="M32" s="995"/>
      <c r="N32" s="387"/>
      <c r="P32" s="403"/>
      <c r="Q32" s="404"/>
      <c r="R32" s="266"/>
      <c r="S32" s="266"/>
      <c r="T32" s="267"/>
      <c r="U32" s="15"/>
      <c r="V32" s="15"/>
      <c r="W32" s="15"/>
      <c r="AB32" s="12"/>
      <c r="AC32" s="12"/>
      <c r="AD32" s="15"/>
      <c r="AE32" s="15"/>
      <c r="AF32" s="15"/>
      <c r="AG32" s="15"/>
      <c r="AK32" s="12"/>
      <c r="AL32" s="12"/>
      <c r="AM32" s="12"/>
      <c r="AN32" s="12"/>
      <c r="AO32" s="12"/>
      <c r="AS32" s="12"/>
      <c r="AT32" s="12"/>
      <c r="AU32" s="12"/>
      <c r="AV32" s="12"/>
      <c r="AW32" s="12"/>
      <c r="AX32" s="14"/>
    </row>
    <row r="33" spans="2:50" ht="15.75" customHeight="1" x14ac:dyDescent="0.2">
      <c r="B33" s="100"/>
      <c r="C33" s="18"/>
      <c r="D33" s="114" t="s">
        <v>92</v>
      </c>
      <c r="E33" s="114"/>
      <c r="F33" s="111"/>
      <c r="G33" s="115"/>
      <c r="H33" s="340"/>
      <c r="I33" s="445"/>
      <c r="J33" s="604"/>
      <c r="K33" s="605"/>
      <c r="L33" s="504"/>
      <c r="M33" s="994"/>
      <c r="N33" s="254">
        <f>SUM(N34:N42)</f>
        <v>68.599999999999994</v>
      </c>
      <c r="P33" s="409"/>
      <c r="Q33" s="410"/>
      <c r="R33" s="265">
        <f>SUM(R34:R42)</f>
        <v>0</v>
      </c>
      <c r="S33" s="265">
        <f>SUM(S34:S42)</f>
        <v>68.599999999999994</v>
      </c>
      <c r="T33" s="268"/>
      <c r="U33" s="15"/>
      <c r="V33" s="15"/>
      <c r="W33" s="15"/>
      <c r="AJ33" s="12"/>
      <c r="AK33" s="12"/>
      <c r="AL33" s="12"/>
      <c r="AM33" s="12"/>
      <c r="AN33" s="12"/>
      <c r="AO33" s="12"/>
      <c r="AR33" s="12"/>
      <c r="AS33" s="12"/>
      <c r="AT33" s="12"/>
      <c r="AU33" s="12"/>
      <c r="AV33" s="12"/>
      <c r="AW33" s="12"/>
    </row>
    <row r="34" spans="2:50" ht="15.75" customHeight="1" x14ac:dyDescent="0.2">
      <c r="B34" s="100"/>
      <c r="C34" s="18"/>
      <c r="D34" s="16"/>
      <c r="E34" s="20" t="s">
        <v>93</v>
      </c>
      <c r="F34" s="20" t="s">
        <v>94</v>
      </c>
      <c r="G34" s="88"/>
      <c r="H34" s="250"/>
      <c r="I34" s="448" t="s">
        <v>61</v>
      </c>
      <c r="J34" s="566">
        <v>30.82</v>
      </c>
      <c r="K34" s="572">
        <f>N$3</f>
        <v>1</v>
      </c>
      <c r="L34" s="503">
        <f t="shared" si="0"/>
        <v>30.82</v>
      </c>
      <c r="M34" s="995">
        <v>1</v>
      </c>
      <c r="N34" s="387">
        <f>L34*M34</f>
        <v>30.82</v>
      </c>
      <c r="P34" s="405">
        <f>SUM(L34)</f>
        <v>30.82</v>
      </c>
      <c r="Q34" s="406">
        <v>0</v>
      </c>
      <c r="R34" s="266">
        <f>SUM(N34*Q34)</f>
        <v>0</v>
      </c>
      <c r="S34" s="266">
        <f>SUM(N34-R34)</f>
        <v>30.82</v>
      </c>
      <c r="T34" s="267"/>
      <c r="U34" s="15"/>
      <c r="V34" s="15"/>
      <c r="W34" s="15"/>
      <c r="AI34" s="12"/>
      <c r="AJ34" s="15"/>
      <c r="AK34" s="21"/>
      <c r="AL34" s="21"/>
      <c r="AM34" s="21"/>
      <c r="AN34" s="15"/>
      <c r="AO34" s="15"/>
      <c r="AQ34" s="12"/>
      <c r="AR34" s="15"/>
      <c r="AS34" s="21"/>
      <c r="AT34" s="21"/>
      <c r="AU34" s="21"/>
      <c r="AV34" s="15"/>
      <c r="AW34" s="15"/>
    </row>
    <row r="35" spans="2:50" ht="70.5" customHeight="1" x14ac:dyDescent="0.2">
      <c r="B35" s="99"/>
      <c r="C35" s="4"/>
      <c r="D35" s="16"/>
      <c r="E35" s="22"/>
      <c r="F35" s="1085" t="s">
        <v>643</v>
      </c>
      <c r="G35" s="1086"/>
      <c r="H35" s="1086"/>
      <c r="I35" s="448"/>
      <c r="J35" s="566"/>
      <c r="K35" s="572"/>
      <c r="L35" s="503"/>
      <c r="M35" s="995"/>
      <c r="N35" s="387"/>
      <c r="P35" s="403"/>
      <c r="Q35" s="404"/>
      <c r="R35" s="266"/>
      <c r="S35" s="266"/>
      <c r="T35" s="267" t="s">
        <v>2</v>
      </c>
      <c r="U35" s="15"/>
      <c r="V35" s="15"/>
      <c r="W35" s="23"/>
    </row>
    <row r="36" spans="2:50" ht="15.75" customHeight="1" x14ac:dyDescent="0.2">
      <c r="B36" s="100"/>
      <c r="C36" s="18"/>
      <c r="D36" s="16"/>
      <c r="E36" s="20" t="s">
        <v>95</v>
      </c>
      <c r="F36" s="20" t="s">
        <v>96</v>
      </c>
      <c r="G36" s="88"/>
      <c r="H36" s="250"/>
      <c r="I36" s="448"/>
      <c r="J36" s="566"/>
      <c r="K36" s="572"/>
      <c r="L36" s="503"/>
      <c r="M36" s="995"/>
      <c r="N36" s="387"/>
      <c r="P36" s="403"/>
      <c r="Q36" s="404"/>
      <c r="R36" s="266"/>
      <c r="S36" s="266"/>
      <c r="T36" s="267"/>
      <c r="U36" s="15"/>
      <c r="V36" s="15"/>
      <c r="W36" s="15"/>
      <c r="AI36" s="12"/>
      <c r="AJ36" s="15"/>
      <c r="AK36" s="21"/>
      <c r="AL36" s="21"/>
      <c r="AM36" s="21"/>
      <c r="AN36" s="15"/>
      <c r="AO36" s="15"/>
      <c r="AQ36" s="12"/>
      <c r="AR36" s="15"/>
      <c r="AS36" s="21"/>
      <c r="AT36" s="21"/>
      <c r="AU36" s="21"/>
      <c r="AV36" s="15"/>
      <c r="AW36" s="15"/>
    </row>
    <row r="37" spans="2:50" ht="15.75" customHeight="1" x14ac:dyDescent="0.2">
      <c r="B37" s="100"/>
      <c r="C37" s="18"/>
      <c r="D37" s="16"/>
      <c r="E37" s="16"/>
      <c r="F37" s="20" t="s">
        <v>97</v>
      </c>
      <c r="G37" s="20" t="s">
        <v>790</v>
      </c>
      <c r="H37" s="86"/>
      <c r="I37" s="448" t="s">
        <v>61</v>
      </c>
      <c r="J37" s="566">
        <v>0</v>
      </c>
      <c r="K37" s="572">
        <f>N$3</f>
        <v>1</v>
      </c>
      <c r="L37" s="503">
        <f t="shared" si="0"/>
        <v>0</v>
      </c>
      <c r="M37" s="995">
        <v>1</v>
      </c>
      <c r="N37" s="387">
        <f>L37*M37</f>
        <v>0</v>
      </c>
      <c r="P37" s="405">
        <f>SUM(L37)</f>
        <v>0</v>
      </c>
      <c r="Q37" s="406">
        <v>0</v>
      </c>
      <c r="R37" s="266">
        <f>SUM(N37*Q37)</f>
        <v>0</v>
      </c>
      <c r="S37" s="266">
        <f>SUM(N37-R37)</f>
        <v>0</v>
      </c>
      <c r="T37" s="267"/>
      <c r="U37" s="15"/>
      <c r="V37" s="15"/>
      <c r="W37" s="15"/>
      <c r="AB37" s="12"/>
      <c r="AC37" s="12"/>
      <c r="AD37" s="15"/>
      <c r="AE37" s="15"/>
      <c r="AF37" s="15"/>
      <c r="AG37" s="15"/>
      <c r="AK37" s="12"/>
      <c r="AL37" s="12"/>
      <c r="AM37" s="12"/>
      <c r="AN37" s="12"/>
      <c r="AO37" s="12"/>
      <c r="AS37" s="12"/>
      <c r="AT37" s="12"/>
      <c r="AU37" s="12"/>
      <c r="AV37" s="12"/>
      <c r="AW37" s="12"/>
      <c r="AX37" s="14"/>
    </row>
    <row r="38" spans="2:50" ht="82.9" customHeight="1" x14ac:dyDescent="0.2">
      <c r="B38" s="100"/>
      <c r="C38" s="18"/>
      <c r="D38" s="16"/>
      <c r="E38" s="16"/>
      <c r="F38" s="20"/>
      <c r="G38" s="1074" t="s">
        <v>644</v>
      </c>
      <c r="H38" s="1075"/>
      <c r="I38" s="448"/>
      <c r="J38" s="566"/>
      <c r="K38" s="572"/>
      <c r="L38" s="503"/>
      <c r="M38" s="995"/>
      <c r="N38" s="387"/>
      <c r="P38" s="403"/>
      <c r="Q38" s="404"/>
      <c r="R38" s="266"/>
      <c r="S38" s="266"/>
      <c r="T38" s="267"/>
      <c r="U38" s="15"/>
      <c r="V38" s="15"/>
      <c r="W38" s="15"/>
      <c r="AB38" s="12"/>
      <c r="AC38" s="12"/>
      <c r="AD38" s="15"/>
      <c r="AE38" s="15"/>
      <c r="AF38" s="15"/>
      <c r="AG38" s="15"/>
      <c r="AK38" s="12"/>
      <c r="AL38" s="12"/>
      <c r="AM38" s="12"/>
      <c r="AN38" s="12"/>
      <c r="AO38" s="12"/>
      <c r="AS38" s="12"/>
      <c r="AT38" s="12"/>
      <c r="AU38" s="12"/>
      <c r="AV38" s="12"/>
      <c r="AW38" s="12"/>
      <c r="AX38" s="14"/>
    </row>
    <row r="39" spans="2:50" ht="15.75" customHeight="1" x14ac:dyDescent="0.2">
      <c r="B39" s="100"/>
      <c r="C39" s="18"/>
      <c r="D39" s="16"/>
      <c r="E39" s="16"/>
      <c r="F39" s="20" t="s">
        <v>99</v>
      </c>
      <c r="G39" s="20" t="s">
        <v>72</v>
      </c>
      <c r="H39" s="86"/>
      <c r="I39" s="448" t="s">
        <v>61</v>
      </c>
      <c r="J39" s="566">
        <v>29</v>
      </c>
      <c r="K39" s="572">
        <f>N$3</f>
        <v>1</v>
      </c>
      <c r="L39" s="503">
        <f t="shared" si="0"/>
        <v>29</v>
      </c>
      <c r="M39" s="995">
        <v>1</v>
      </c>
      <c r="N39" s="387">
        <f>L39*M39</f>
        <v>29</v>
      </c>
      <c r="P39" s="405">
        <f>SUM(L39)</f>
        <v>29</v>
      </c>
      <c r="Q39" s="406">
        <v>0</v>
      </c>
      <c r="R39" s="266">
        <f>SUM(N39*Q39)</f>
        <v>0</v>
      </c>
      <c r="S39" s="266">
        <f>SUM(N39-R39)</f>
        <v>29</v>
      </c>
      <c r="T39" s="267"/>
      <c r="U39" s="15"/>
      <c r="V39" s="15"/>
      <c r="W39" s="15"/>
      <c r="AB39" s="12"/>
      <c r="AC39" s="12"/>
      <c r="AD39" s="15"/>
      <c r="AE39" s="15"/>
      <c r="AF39" s="15"/>
      <c r="AG39" s="15"/>
      <c r="AK39" s="12"/>
      <c r="AL39" s="12"/>
      <c r="AM39" s="12"/>
      <c r="AN39" s="12"/>
      <c r="AO39" s="12"/>
      <c r="AS39" s="12"/>
      <c r="AT39" s="12"/>
      <c r="AU39" s="12"/>
      <c r="AV39" s="12"/>
      <c r="AW39" s="12"/>
      <c r="AX39" s="14"/>
    </row>
    <row r="40" spans="2:50" ht="67.900000000000006" customHeight="1" x14ac:dyDescent="0.2">
      <c r="B40" s="100"/>
      <c r="C40" s="18"/>
      <c r="D40" s="16"/>
      <c r="E40" s="16"/>
      <c r="F40" s="20"/>
      <c r="G40" s="1074" t="s">
        <v>645</v>
      </c>
      <c r="H40" s="1075"/>
      <c r="I40" s="448"/>
      <c r="J40" s="566"/>
      <c r="K40" s="572"/>
      <c r="L40" s="503"/>
      <c r="M40" s="995"/>
      <c r="N40" s="387"/>
      <c r="P40" s="403"/>
      <c r="Q40" s="404"/>
      <c r="R40" s="266"/>
      <c r="S40" s="266"/>
      <c r="T40" s="267"/>
      <c r="U40" s="15"/>
      <c r="V40" s="15"/>
      <c r="W40" s="15"/>
      <c r="AB40" s="12"/>
      <c r="AC40" s="12"/>
      <c r="AD40" s="15"/>
      <c r="AE40" s="15"/>
      <c r="AF40" s="15"/>
      <c r="AG40" s="15"/>
      <c r="AK40" s="12"/>
      <c r="AL40" s="12"/>
      <c r="AM40" s="12"/>
      <c r="AN40" s="12"/>
      <c r="AO40" s="12"/>
      <c r="AS40" s="12"/>
      <c r="AT40" s="12"/>
      <c r="AU40" s="12"/>
      <c r="AV40" s="12"/>
      <c r="AW40" s="12"/>
      <c r="AX40" s="14"/>
    </row>
    <row r="41" spans="2:50" ht="15.75" customHeight="1" x14ac:dyDescent="0.2">
      <c r="B41" s="100"/>
      <c r="C41" s="18"/>
      <c r="D41" s="16"/>
      <c r="E41" s="16"/>
      <c r="F41" s="20" t="s">
        <v>100</v>
      </c>
      <c r="G41" s="20" t="s">
        <v>101</v>
      </c>
      <c r="H41" s="86"/>
      <c r="I41" s="448" t="s">
        <v>61</v>
      </c>
      <c r="J41" s="566">
        <v>8.7799999999999994</v>
      </c>
      <c r="K41" s="572">
        <f>N$3</f>
        <v>1</v>
      </c>
      <c r="L41" s="503">
        <f t="shared" si="0"/>
        <v>8.7799999999999994</v>
      </c>
      <c r="M41" s="995">
        <v>1</v>
      </c>
      <c r="N41" s="387">
        <f>L41*M41</f>
        <v>8.7799999999999994</v>
      </c>
      <c r="P41" s="405">
        <f>SUM(L41)</f>
        <v>8.7799999999999994</v>
      </c>
      <c r="Q41" s="406">
        <v>0</v>
      </c>
      <c r="R41" s="266">
        <f>SUM(N41*Q41)</f>
        <v>0</v>
      </c>
      <c r="S41" s="266">
        <f>SUM(N41-R41)</f>
        <v>8.7799999999999994</v>
      </c>
      <c r="T41" s="267"/>
      <c r="U41" s="15"/>
      <c r="V41" s="15"/>
      <c r="W41" s="15"/>
      <c r="AB41" s="12"/>
      <c r="AC41" s="12"/>
      <c r="AD41" s="15"/>
      <c r="AE41" s="15"/>
      <c r="AF41" s="15"/>
      <c r="AG41" s="15"/>
      <c r="AK41" s="12"/>
      <c r="AL41" s="12"/>
      <c r="AM41" s="12"/>
      <c r="AN41" s="12"/>
      <c r="AO41" s="12"/>
      <c r="AS41" s="12"/>
      <c r="AT41" s="12"/>
      <c r="AU41" s="12"/>
      <c r="AV41" s="12"/>
      <c r="AW41" s="12"/>
      <c r="AX41" s="14"/>
    </row>
    <row r="42" spans="2:50" ht="50.45" customHeight="1" x14ac:dyDescent="0.2">
      <c r="B42" s="100"/>
      <c r="C42" s="18"/>
      <c r="D42" s="16"/>
      <c r="E42" s="16"/>
      <c r="F42" s="20"/>
      <c r="G42" s="1074" t="s">
        <v>646</v>
      </c>
      <c r="H42" s="1075"/>
      <c r="I42" s="448"/>
      <c r="J42" s="566"/>
      <c r="K42" s="572"/>
      <c r="L42" s="503"/>
      <c r="M42" s="995"/>
      <c r="N42" s="387"/>
      <c r="P42" s="403"/>
      <c r="Q42" s="404"/>
      <c r="R42" s="266"/>
      <c r="S42" s="266"/>
      <c r="T42" s="267"/>
      <c r="U42" s="15"/>
      <c r="V42" s="15"/>
      <c r="W42" s="15"/>
      <c r="AB42" s="12"/>
      <c r="AC42" s="12"/>
      <c r="AD42" s="15"/>
      <c r="AE42" s="15"/>
      <c r="AF42" s="15"/>
      <c r="AG42" s="15"/>
      <c r="AK42" s="12"/>
      <c r="AL42" s="12"/>
      <c r="AM42" s="12"/>
      <c r="AN42" s="12"/>
      <c r="AO42" s="12"/>
      <c r="AS42" s="12"/>
      <c r="AT42" s="12"/>
      <c r="AU42" s="12"/>
      <c r="AV42" s="12"/>
      <c r="AW42" s="12"/>
      <c r="AX42" s="14"/>
    </row>
    <row r="43" spans="2:50" ht="15.75" customHeight="1" x14ac:dyDescent="0.2">
      <c r="B43" s="122" t="s">
        <v>102</v>
      </c>
      <c r="C43" s="123"/>
      <c r="D43" s="124"/>
      <c r="E43" s="124"/>
      <c r="F43" s="125"/>
      <c r="G43" s="126"/>
      <c r="H43" s="599"/>
      <c r="I43" s="606"/>
      <c r="J43" s="607"/>
      <c r="K43" s="608"/>
      <c r="L43" s="625"/>
      <c r="M43" s="996"/>
      <c r="N43" s="257">
        <f>N44+N83+N101</f>
        <v>858.56600000000003</v>
      </c>
      <c r="P43" s="411"/>
      <c r="Q43" s="412"/>
      <c r="R43" s="269">
        <f>R44+R83+R101</f>
        <v>0</v>
      </c>
      <c r="S43" s="269">
        <f>S44+S83+S101</f>
        <v>858.56600000000003</v>
      </c>
      <c r="T43" s="264"/>
    </row>
    <row r="44" spans="2:50" ht="15.75" customHeight="1" x14ac:dyDescent="0.2">
      <c r="B44" s="100"/>
      <c r="C44" s="84" t="s">
        <v>103</v>
      </c>
      <c r="D44" s="87"/>
      <c r="E44" s="87"/>
      <c r="F44" s="59"/>
      <c r="G44" s="59"/>
      <c r="H44" s="428"/>
      <c r="I44" s="442"/>
      <c r="J44" s="602"/>
      <c r="K44" s="603"/>
      <c r="L44" s="506"/>
      <c r="M44" s="993"/>
      <c r="N44" s="258">
        <f>N45+N77</f>
        <v>354.71600000000001</v>
      </c>
      <c r="P44" s="399"/>
      <c r="Q44" s="400"/>
      <c r="R44" s="270">
        <f>R45+R77</f>
        <v>0</v>
      </c>
      <c r="S44" s="270">
        <f>S45+S77</f>
        <v>354.71600000000001</v>
      </c>
      <c r="T44" s="264"/>
    </row>
    <row r="45" spans="2:50" ht="15.75" customHeight="1" x14ac:dyDescent="0.2">
      <c r="B45" s="100"/>
      <c r="C45" s="9"/>
      <c r="D45" s="110" t="s">
        <v>104</v>
      </c>
      <c r="E45" s="110"/>
      <c r="F45" s="116"/>
      <c r="G45" s="115"/>
      <c r="H45" s="340"/>
      <c r="I45" s="445"/>
      <c r="J45" s="604"/>
      <c r="K45" s="605"/>
      <c r="L45" s="504"/>
      <c r="M45" s="994"/>
      <c r="N45" s="254">
        <f>SUM(N46:N76)</f>
        <v>293.93599999999998</v>
      </c>
      <c r="P45" s="409"/>
      <c r="Q45" s="410"/>
      <c r="R45" s="265">
        <f>SUM(R46:R76)</f>
        <v>0</v>
      </c>
      <c r="S45" s="265">
        <f>SUM(S46:S76)</f>
        <v>293.93599999999998</v>
      </c>
      <c r="T45" s="264"/>
    </row>
    <row r="46" spans="2:50" ht="15.75" customHeight="1" x14ac:dyDescent="0.2">
      <c r="B46" s="100"/>
      <c r="C46" s="18"/>
      <c r="D46" s="16"/>
      <c r="E46" s="20" t="s">
        <v>105</v>
      </c>
      <c r="F46" s="20" t="s">
        <v>106</v>
      </c>
      <c r="G46" s="18"/>
      <c r="H46" s="343"/>
      <c r="I46" s="448"/>
      <c r="J46" s="566"/>
      <c r="K46" s="572"/>
      <c r="L46" s="503"/>
      <c r="M46" s="995"/>
      <c r="N46" s="387"/>
      <c r="P46" s="403"/>
      <c r="Q46" s="404"/>
      <c r="R46" s="271"/>
      <c r="S46" s="271"/>
      <c r="T46" s="264"/>
    </row>
    <row r="47" spans="2:50" ht="15.75" customHeight="1" x14ac:dyDescent="0.2">
      <c r="B47" s="100"/>
      <c r="C47" s="18"/>
      <c r="D47" s="16"/>
      <c r="E47" s="16"/>
      <c r="F47" s="20" t="s">
        <v>107</v>
      </c>
      <c r="G47" s="20" t="s">
        <v>791</v>
      </c>
      <c r="H47" s="250"/>
      <c r="I47" s="448"/>
      <c r="J47" s="566"/>
      <c r="K47" s="572"/>
      <c r="L47" s="503"/>
      <c r="M47" s="995"/>
      <c r="N47" s="387"/>
      <c r="P47" s="403"/>
      <c r="Q47" s="404"/>
      <c r="R47" s="271"/>
      <c r="S47" s="271"/>
      <c r="T47" s="264"/>
    </row>
    <row r="48" spans="2:50" ht="96.6" customHeight="1" x14ac:dyDescent="0.2">
      <c r="B48" s="100"/>
      <c r="C48" s="18"/>
      <c r="D48" s="16"/>
      <c r="E48" s="16"/>
      <c r="F48" s="20"/>
      <c r="G48" s="1074" t="s">
        <v>792</v>
      </c>
      <c r="H48" s="1075"/>
      <c r="I48" s="467"/>
      <c r="J48" s="573"/>
      <c r="K48" s="574"/>
      <c r="L48" s="503"/>
      <c r="M48" s="995"/>
      <c r="N48" s="387"/>
      <c r="P48" s="403"/>
      <c r="Q48" s="404"/>
      <c r="R48" s="271"/>
      <c r="S48" s="271"/>
      <c r="T48" s="264"/>
    </row>
    <row r="49" spans="2:20" ht="16.5" x14ac:dyDescent="0.2">
      <c r="B49" s="100"/>
      <c r="C49" s="18"/>
      <c r="D49" s="16"/>
      <c r="E49" s="16"/>
      <c r="F49" s="20"/>
      <c r="G49" s="20" t="s">
        <v>515</v>
      </c>
      <c r="I49" s="448" t="s">
        <v>61</v>
      </c>
      <c r="J49" s="571">
        <v>19.600000000000001</v>
      </c>
      <c r="K49" s="572">
        <f>N$3</f>
        <v>1</v>
      </c>
      <c r="L49" s="503">
        <f>J49*K49</f>
        <v>19.600000000000001</v>
      </c>
      <c r="M49" s="995">
        <v>1</v>
      </c>
      <c r="N49" s="387">
        <f>L49*M49</f>
        <v>19.600000000000001</v>
      </c>
      <c r="P49" s="405">
        <f>SUM(L49)</f>
        <v>19.600000000000001</v>
      </c>
      <c r="Q49" s="406">
        <v>0</v>
      </c>
      <c r="R49" s="266">
        <f>SUM(N49*Q49)</f>
        <v>0</v>
      </c>
      <c r="S49" s="266">
        <f>SUM(N49-R49)</f>
        <v>19.600000000000001</v>
      </c>
      <c r="T49" s="264"/>
    </row>
    <row r="50" spans="2:20" ht="16.5" x14ac:dyDescent="0.2">
      <c r="B50" s="100"/>
      <c r="C50" s="18"/>
      <c r="D50" s="16"/>
      <c r="E50" s="16"/>
      <c r="F50" s="20"/>
      <c r="G50" s="20" t="s">
        <v>516</v>
      </c>
      <c r="I50" s="448" t="s">
        <v>61</v>
      </c>
      <c r="J50" s="571">
        <v>19.600000000000001</v>
      </c>
      <c r="K50" s="572">
        <f>N$3</f>
        <v>1</v>
      </c>
      <c r="L50" s="503">
        <f>J50*K50</f>
        <v>19.600000000000001</v>
      </c>
      <c r="M50" s="995">
        <v>1</v>
      </c>
      <c r="N50" s="387">
        <f>L50*M50</f>
        <v>19.600000000000001</v>
      </c>
      <c r="P50" s="405">
        <f>SUM(L50)</f>
        <v>19.600000000000001</v>
      </c>
      <c r="Q50" s="406">
        <v>0</v>
      </c>
      <c r="R50" s="266">
        <f>SUM(N50*Q50)</f>
        <v>0</v>
      </c>
      <c r="S50" s="266">
        <f>SUM(N50-R50)</f>
        <v>19.600000000000001</v>
      </c>
      <c r="T50" s="264"/>
    </row>
    <row r="51" spans="2:20" ht="16.5" x14ac:dyDescent="0.2">
      <c r="B51" s="100"/>
      <c r="C51" s="18"/>
      <c r="D51" s="16"/>
      <c r="E51" s="16"/>
      <c r="F51" s="20"/>
      <c r="G51" s="20" t="s">
        <v>517</v>
      </c>
      <c r="I51" s="448" t="s">
        <v>61</v>
      </c>
      <c r="J51" s="571">
        <v>19.600000000000001</v>
      </c>
      <c r="K51" s="572">
        <f>N$3</f>
        <v>1</v>
      </c>
      <c r="L51" s="503">
        <f>J51*K51</f>
        <v>19.600000000000001</v>
      </c>
      <c r="M51" s="995">
        <v>1</v>
      </c>
      <c r="N51" s="387">
        <f>L51*M51</f>
        <v>19.600000000000001</v>
      </c>
      <c r="P51" s="405">
        <f>SUM(L51)</f>
        <v>19.600000000000001</v>
      </c>
      <c r="Q51" s="406">
        <v>0</v>
      </c>
      <c r="R51" s="266">
        <f>SUM(N51*Q51)</f>
        <v>0</v>
      </c>
      <c r="S51" s="266">
        <f>SUM(N51-R51)</f>
        <v>19.600000000000001</v>
      </c>
      <c r="T51" s="264"/>
    </row>
    <row r="52" spans="2:20" ht="15.75" customHeight="1" x14ac:dyDescent="0.2">
      <c r="B52" s="100"/>
      <c r="C52" s="18"/>
      <c r="D52" s="16"/>
      <c r="E52" s="16"/>
      <c r="F52" s="20" t="s">
        <v>111</v>
      </c>
      <c r="G52" s="20" t="s">
        <v>794</v>
      </c>
      <c r="H52" s="343"/>
      <c r="I52" s="448"/>
      <c r="J52" s="566"/>
      <c r="K52" s="572"/>
      <c r="L52" s="503"/>
      <c r="M52" s="995"/>
      <c r="N52" s="387"/>
      <c r="P52" s="403"/>
      <c r="Q52" s="404"/>
      <c r="R52" s="271"/>
      <c r="S52" s="271"/>
      <c r="T52" s="264"/>
    </row>
    <row r="53" spans="2:20" ht="131.25" customHeight="1" x14ac:dyDescent="0.2">
      <c r="B53" s="100"/>
      <c r="C53" s="18"/>
      <c r="D53" s="16"/>
      <c r="E53" s="16"/>
      <c r="F53" s="20"/>
      <c r="G53" s="1074" t="s">
        <v>793</v>
      </c>
      <c r="H53" s="1075"/>
      <c r="I53" s="448"/>
      <c r="J53" s="566"/>
      <c r="K53" s="572"/>
      <c r="L53" s="503"/>
      <c r="M53" s="995"/>
      <c r="N53" s="387"/>
      <c r="P53" s="403"/>
      <c r="Q53" s="404"/>
      <c r="R53" s="271"/>
      <c r="S53" s="271"/>
      <c r="T53" s="264"/>
    </row>
    <row r="54" spans="2:20" ht="15.75" customHeight="1" x14ac:dyDescent="0.2">
      <c r="B54" s="100"/>
      <c r="C54" s="18"/>
      <c r="D54" s="16"/>
      <c r="E54" s="16"/>
      <c r="F54" s="85"/>
      <c r="G54" s="20" t="s">
        <v>504</v>
      </c>
      <c r="I54" s="448" t="s">
        <v>61</v>
      </c>
      <c r="J54" s="571">
        <v>24.047999999999998</v>
      </c>
      <c r="K54" s="572">
        <f>N$3</f>
        <v>1</v>
      </c>
      <c r="L54" s="503">
        <f>J54*K54</f>
        <v>24.047999999999998</v>
      </c>
      <c r="M54" s="995">
        <v>1</v>
      </c>
      <c r="N54" s="387">
        <f>L54*M54</f>
        <v>24.047999999999998</v>
      </c>
      <c r="P54" s="405">
        <f>SUM(L54)</f>
        <v>24.047999999999998</v>
      </c>
      <c r="Q54" s="406">
        <v>0</v>
      </c>
      <c r="R54" s="266">
        <f>SUM(N54*Q54)</f>
        <v>0</v>
      </c>
      <c r="S54" s="266">
        <f>SUM(N54-R54)</f>
        <v>24.047999999999998</v>
      </c>
      <c r="T54" s="264"/>
    </row>
    <row r="55" spans="2:20" ht="15.75" customHeight="1" x14ac:dyDescent="0.2">
      <c r="B55" s="100"/>
      <c r="C55" s="18"/>
      <c r="D55" s="16"/>
      <c r="E55" s="16"/>
      <c r="F55" s="85"/>
      <c r="G55" s="20" t="s">
        <v>514</v>
      </c>
      <c r="I55" s="448" t="s">
        <v>61</v>
      </c>
      <c r="J55" s="571">
        <v>24.047999999999998</v>
      </c>
      <c r="K55" s="572">
        <f>N$3</f>
        <v>1</v>
      </c>
      <c r="L55" s="503">
        <f>J55*K55</f>
        <v>24.047999999999998</v>
      </c>
      <c r="M55" s="995">
        <v>1</v>
      </c>
      <c r="N55" s="387">
        <f>L55*M55</f>
        <v>24.047999999999998</v>
      </c>
      <c r="P55" s="405">
        <f>SUM(L55)</f>
        <v>24.047999999999998</v>
      </c>
      <c r="Q55" s="406">
        <v>0</v>
      </c>
      <c r="R55" s="266">
        <f>SUM(N55*Q55)</f>
        <v>0</v>
      </c>
      <c r="S55" s="266">
        <f>SUM(N55-R55)</f>
        <v>24.047999999999998</v>
      </c>
      <c r="T55" s="264"/>
    </row>
    <row r="56" spans="2:20" ht="15.75" customHeight="1" x14ac:dyDescent="0.2">
      <c r="B56" s="100"/>
      <c r="C56" s="18"/>
      <c r="D56" s="16"/>
      <c r="E56" s="20" t="s">
        <v>120</v>
      </c>
      <c r="F56" s="20" t="s">
        <v>121</v>
      </c>
      <c r="G56" s="18"/>
      <c r="H56" s="343"/>
      <c r="I56" s="448"/>
      <c r="J56" s="566"/>
      <c r="K56" s="572"/>
      <c r="L56" s="503"/>
      <c r="M56" s="995"/>
      <c r="N56" s="387"/>
      <c r="P56" s="403"/>
      <c r="Q56" s="404"/>
      <c r="R56" s="271"/>
      <c r="S56" s="271"/>
      <c r="T56" s="264"/>
    </row>
    <row r="57" spans="2:20" ht="15.75" customHeight="1" x14ac:dyDescent="0.2">
      <c r="B57" s="100"/>
      <c r="C57" s="18"/>
      <c r="D57" s="16"/>
      <c r="E57" s="16"/>
      <c r="F57" s="20" t="s">
        <v>826</v>
      </c>
      <c r="G57" s="20" t="s">
        <v>795</v>
      </c>
      <c r="H57" s="250"/>
      <c r="I57" s="448"/>
      <c r="J57" s="566"/>
      <c r="K57" s="572"/>
      <c r="L57" s="503"/>
      <c r="M57" s="995"/>
      <c r="N57" s="387"/>
      <c r="P57" s="403"/>
      <c r="Q57" s="404"/>
      <c r="R57" s="271"/>
      <c r="S57" s="271"/>
      <c r="T57" s="264"/>
    </row>
    <row r="58" spans="2:20" ht="16.5" x14ac:dyDescent="0.2">
      <c r="B58" s="100"/>
      <c r="C58" s="18"/>
      <c r="D58" s="16"/>
      <c r="E58" s="16"/>
      <c r="F58" s="20"/>
      <c r="G58" s="1074" t="s">
        <v>829</v>
      </c>
      <c r="H58" s="1075"/>
      <c r="I58" s="467"/>
      <c r="J58" s="573"/>
      <c r="K58" s="574"/>
      <c r="L58" s="503"/>
      <c r="M58" s="995"/>
      <c r="N58" s="387"/>
      <c r="P58" s="403"/>
      <c r="Q58" s="404"/>
      <c r="R58" s="271"/>
      <c r="S58" s="271"/>
      <c r="T58" s="264"/>
    </row>
    <row r="59" spans="2:20" ht="15.75" customHeight="1" x14ac:dyDescent="0.2">
      <c r="B59" s="100"/>
      <c r="C59" s="18"/>
      <c r="D59" s="16"/>
      <c r="E59" s="20" t="s">
        <v>126</v>
      </c>
      <c r="F59" s="20" t="s">
        <v>127</v>
      </c>
      <c r="G59" s="18"/>
      <c r="H59" s="343"/>
      <c r="I59" s="448"/>
      <c r="J59" s="566"/>
      <c r="K59" s="572"/>
      <c r="L59" s="503"/>
      <c r="M59" s="995"/>
      <c r="N59" s="387"/>
      <c r="P59" s="403"/>
      <c r="Q59" s="404"/>
      <c r="R59" s="271"/>
      <c r="S59" s="271"/>
      <c r="T59" s="264"/>
    </row>
    <row r="60" spans="2:20" ht="15.75" customHeight="1" x14ac:dyDescent="0.2">
      <c r="B60" s="100"/>
      <c r="C60" s="18"/>
      <c r="D60" s="16"/>
      <c r="E60" s="16"/>
      <c r="F60" s="20" t="s">
        <v>128</v>
      </c>
      <c r="G60" s="20" t="s">
        <v>796</v>
      </c>
      <c r="H60" s="343"/>
      <c r="I60" s="448"/>
      <c r="J60" s="566"/>
      <c r="K60" s="572"/>
      <c r="L60" s="503"/>
      <c r="M60" s="995"/>
      <c r="N60" s="387"/>
      <c r="P60" s="403"/>
      <c r="Q60" s="404"/>
      <c r="R60" s="271"/>
      <c r="S60" s="271"/>
      <c r="T60" s="264"/>
    </row>
    <row r="61" spans="2:20" ht="125.25" customHeight="1" x14ac:dyDescent="0.2">
      <c r="B61" s="100"/>
      <c r="C61" s="18"/>
      <c r="D61" s="16"/>
      <c r="E61" s="16"/>
      <c r="F61" s="20"/>
      <c r="G61" s="1074" t="s">
        <v>797</v>
      </c>
      <c r="H61" s="1075"/>
      <c r="I61" s="448"/>
      <c r="J61" s="566"/>
      <c r="K61" s="572"/>
      <c r="L61" s="503"/>
      <c r="M61" s="995"/>
      <c r="N61" s="387"/>
      <c r="P61" s="403"/>
      <c r="Q61" s="404"/>
      <c r="R61" s="271"/>
      <c r="S61" s="271"/>
      <c r="T61" s="264"/>
    </row>
    <row r="62" spans="2:20" ht="15.75" customHeight="1" x14ac:dyDescent="0.2">
      <c r="B62" s="100"/>
      <c r="C62" s="18"/>
      <c r="D62" s="16"/>
      <c r="E62" s="16"/>
      <c r="F62" s="85"/>
      <c r="G62" s="20" t="s">
        <v>518</v>
      </c>
      <c r="I62" s="448" t="s">
        <v>61</v>
      </c>
      <c r="J62" s="566">
        <v>32.4</v>
      </c>
      <c r="K62" s="572">
        <f>N$3</f>
        <v>1</v>
      </c>
      <c r="L62" s="503">
        <f>J62*K62</f>
        <v>32.4</v>
      </c>
      <c r="M62" s="995">
        <v>1</v>
      </c>
      <c r="N62" s="387">
        <f>L62*M62</f>
        <v>32.4</v>
      </c>
      <c r="P62" s="405">
        <f>SUM(L62)</f>
        <v>32.4</v>
      </c>
      <c r="Q62" s="406">
        <v>0</v>
      </c>
      <c r="R62" s="266">
        <f>SUM(N62*Q62)</f>
        <v>0</v>
      </c>
      <c r="S62" s="266">
        <f>SUM(N62-R62)</f>
        <v>32.4</v>
      </c>
      <c r="T62" s="264"/>
    </row>
    <row r="63" spans="2:20" ht="15.75" customHeight="1" x14ac:dyDescent="0.2">
      <c r="B63" s="100"/>
      <c r="C63" s="18"/>
      <c r="D63" s="16"/>
      <c r="E63" s="16"/>
      <c r="F63" s="85"/>
      <c r="G63" s="20" t="s">
        <v>519</v>
      </c>
      <c r="I63" s="448" t="s">
        <v>61</v>
      </c>
      <c r="J63" s="566">
        <v>32.4</v>
      </c>
      <c r="K63" s="572">
        <f>N$3</f>
        <v>1</v>
      </c>
      <c r="L63" s="503">
        <f>J63*K63</f>
        <v>32.4</v>
      </c>
      <c r="M63" s="995">
        <v>1</v>
      </c>
      <c r="N63" s="387">
        <f>L63*M63</f>
        <v>32.4</v>
      </c>
      <c r="P63" s="405">
        <f>SUM(L63)</f>
        <v>32.4</v>
      </c>
      <c r="Q63" s="406">
        <v>0</v>
      </c>
      <c r="R63" s="266">
        <f>SUM(N63*Q63)</f>
        <v>0</v>
      </c>
      <c r="S63" s="266">
        <f>SUM(N63-R63)</f>
        <v>32.4</v>
      </c>
      <c r="T63" s="264"/>
    </row>
    <row r="64" spans="2:20" ht="15.75" customHeight="1" x14ac:dyDescent="0.2">
      <c r="B64" s="100"/>
      <c r="C64" s="18"/>
      <c r="D64" s="16"/>
      <c r="E64" s="16"/>
      <c r="F64" s="20" t="s">
        <v>891</v>
      </c>
      <c r="G64" s="1087" t="s">
        <v>898</v>
      </c>
      <c r="H64" s="1088"/>
      <c r="I64" s="448"/>
      <c r="J64" s="566"/>
      <c r="K64" s="572"/>
      <c r="L64" s="503"/>
      <c r="M64" s="995"/>
      <c r="N64" s="387"/>
      <c r="P64" s="405"/>
      <c r="Q64" s="406"/>
      <c r="R64" s="266"/>
      <c r="S64" s="266"/>
      <c r="T64" s="264"/>
    </row>
    <row r="65" spans="2:28" ht="89.25" customHeight="1" x14ac:dyDescent="0.2">
      <c r="B65" s="100"/>
      <c r="C65" s="18"/>
      <c r="D65" s="16"/>
      <c r="E65" s="16"/>
      <c r="F65" s="85"/>
      <c r="G65" s="1074" t="s">
        <v>897</v>
      </c>
      <c r="H65" s="1075"/>
      <c r="I65" s="448"/>
      <c r="J65" s="566"/>
      <c r="K65" s="572"/>
      <c r="L65" s="503"/>
      <c r="M65" s="995"/>
      <c r="N65" s="387"/>
      <c r="P65" s="405"/>
      <c r="Q65" s="406"/>
      <c r="R65" s="266"/>
      <c r="S65" s="266"/>
      <c r="T65" s="264"/>
    </row>
    <row r="66" spans="2:28" ht="16.5" customHeight="1" x14ac:dyDescent="0.2">
      <c r="B66" s="100"/>
      <c r="C66" s="18"/>
      <c r="D66" s="16"/>
      <c r="E66" s="16"/>
      <c r="F66" s="85"/>
      <c r="G66" s="20" t="s">
        <v>892</v>
      </c>
      <c r="H66" s="20"/>
      <c r="I66" s="448" t="s">
        <v>894</v>
      </c>
      <c r="J66" s="566">
        <v>36</v>
      </c>
      <c r="K66" s="572">
        <f>N$3</f>
        <v>1</v>
      </c>
      <c r="L66" s="503">
        <f>J66*K66</f>
        <v>36</v>
      </c>
      <c r="M66" s="995">
        <v>1</v>
      </c>
      <c r="N66" s="387">
        <f>L66*M66</f>
        <v>36</v>
      </c>
      <c r="P66" s="405">
        <f>SUM(L66)</f>
        <v>36</v>
      </c>
      <c r="Q66" s="406">
        <v>0</v>
      </c>
      <c r="R66" s="266">
        <f>SUM(N66*Q66)</f>
        <v>0</v>
      </c>
      <c r="S66" s="266">
        <f>SUM(N66-R66)</f>
        <v>36</v>
      </c>
      <c r="T66" s="264"/>
    </row>
    <row r="67" spans="2:28" ht="15.75" customHeight="1" x14ac:dyDescent="0.2">
      <c r="B67" s="100"/>
      <c r="C67" s="18"/>
      <c r="D67" s="16"/>
      <c r="E67" s="16"/>
      <c r="F67" s="85"/>
      <c r="G67" s="20" t="s">
        <v>893</v>
      </c>
      <c r="H67" s="20"/>
      <c r="I67" s="448" t="s">
        <v>894</v>
      </c>
      <c r="J67" s="566">
        <v>36</v>
      </c>
      <c r="K67" s="572">
        <f>N$3</f>
        <v>1</v>
      </c>
      <c r="L67" s="503">
        <f>J67*K67</f>
        <v>36</v>
      </c>
      <c r="M67" s="995">
        <v>1</v>
      </c>
      <c r="N67" s="387">
        <f>L67*M67</f>
        <v>36</v>
      </c>
      <c r="P67" s="405">
        <f>SUM(L67)</f>
        <v>36</v>
      </c>
      <c r="Q67" s="406">
        <v>0</v>
      </c>
      <c r="R67" s="266">
        <f>SUM(N67*Q67)</f>
        <v>0</v>
      </c>
      <c r="S67" s="266">
        <f>SUM(N67-R67)</f>
        <v>36</v>
      </c>
      <c r="T67" s="264"/>
    </row>
    <row r="68" spans="2:28" ht="15.75" customHeight="1" x14ac:dyDescent="0.2">
      <c r="B68" s="100"/>
      <c r="C68" s="18"/>
      <c r="D68" s="16"/>
      <c r="E68" s="20" t="s">
        <v>129</v>
      </c>
      <c r="F68" s="20" t="s">
        <v>130</v>
      </c>
      <c r="G68" s="18"/>
      <c r="H68" s="343"/>
      <c r="I68" s="448"/>
      <c r="J68" s="566"/>
      <c r="K68" s="572"/>
      <c r="L68" s="503"/>
      <c r="M68" s="995"/>
      <c r="N68" s="387"/>
      <c r="P68" s="403"/>
      <c r="Q68" s="404"/>
      <c r="R68" s="271"/>
      <c r="S68" s="271"/>
      <c r="T68" s="264"/>
    </row>
    <row r="69" spans="2:28" ht="15.75" customHeight="1" x14ac:dyDescent="0.2">
      <c r="B69" s="100"/>
      <c r="C69" s="18"/>
      <c r="D69" s="16"/>
      <c r="E69" s="16"/>
      <c r="F69" s="85" t="s">
        <v>131</v>
      </c>
      <c r="G69" s="85" t="s">
        <v>496</v>
      </c>
      <c r="I69" s="448" t="s">
        <v>61</v>
      </c>
      <c r="J69" s="609">
        <v>10.7</v>
      </c>
      <c r="K69" s="572">
        <f>N$3</f>
        <v>1</v>
      </c>
      <c r="L69" s="503">
        <f>J69*K69</f>
        <v>10.7</v>
      </c>
      <c r="M69" s="995">
        <v>1</v>
      </c>
      <c r="N69" s="387">
        <f>L69*M69</f>
        <v>10.7</v>
      </c>
      <c r="P69" s="405">
        <f>SUM(L69)</f>
        <v>10.7</v>
      </c>
      <c r="Q69" s="406">
        <v>0</v>
      </c>
      <c r="R69" s="266">
        <f>SUM(N69*Q69)</f>
        <v>0</v>
      </c>
      <c r="S69" s="266">
        <f>SUM(N69-R69)</f>
        <v>10.7</v>
      </c>
      <c r="T69" s="264"/>
    </row>
    <row r="70" spans="2:28" ht="107.25" customHeight="1" x14ac:dyDescent="0.2">
      <c r="B70" s="100"/>
      <c r="C70" s="18"/>
      <c r="D70" s="16"/>
      <c r="E70" s="16"/>
      <c r="F70" s="85"/>
      <c r="G70" s="1074" t="s">
        <v>707</v>
      </c>
      <c r="H70" s="1075"/>
      <c r="I70" s="460"/>
      <c r="J70" s="609"/>
      <c r="K70" s="574"/>
      <c r="L70" s="503"/>
      <c r="M70" s="995"/>
      <c r="N70" s="387"/>
      <c r="P70" s="403"/>
      <c r="Q70" s="404"/>
      <c r="R70" s="271"/>
      <c r="S70" s="271"/>
      <c r="T70" s="264"/>
    </row>
    <row r="71" spans="2:28" ht="15.75" customHeight="1" x14ac:dyDescent="0.2">
      <c r="B71" s="100"/>
      <c r="C71" s="18"/>
      <c r="D71" s="16"/>
      <c r="E71" s="16"/>
      <c r="F71" s="85" t="s">
        <v>132</v>
      </c>
      <c r="G71" s="20" t="s">
        <v>133</v>
      </c>
      <c r="H71" s="89"/>
      <c r="I71" s="448" t="s">
        <v>61</v>
      </c>
      <c r="J71" s="609">
        <v>0.8</v>
      </c>
      <c r="K71" s="572">
        <f>N$3</f>
        <v>1</v>
      </c>
      <c r="L71" s="503">
        <f>J71*K71</f>
        <v>0.8</v>
      </c>
      <c r="M71" s="995">
        <v>1</v>
      </c>
      <c r="N71" s="387">
        <f>L71*M71</f>
        <v>0.8</v>
      </c>
      <c r="P71" s="405">
        <f>SUM(L71)</f>
        <v>0.8</v>
      </c>
      <c r="Q71" s="406">
        <v>0</v>
      </c>
      <c r="R71" s="266">
        <f>SUM(N71*Q71)</f>
        <v>0</v>
      </c>
      <c r="S71" s="266">
        <f>SUM(N71-R71)</f>
        <v>0.8</v>
      </c>
      <c r="T71" s="264"/>
    </row>
    <row r="72" spans="2:28" ht="82.9" customHeight="1" x14ac:dyDescent="0.2">
      <c r="B72" s="100"/>
      <c r="C72" s="18"/>
      <c r="D72" s="16"/>
      <c r="E72" s="16"/>
      <c r="F72" s="89"/>
      <c r="G72" s="1074" t="s">
        <v>762</v>
      </c>
      <c r="H72" s="1075"/>
      <c r="I72" s="448"/>
      <c r="J72" s="609"/>
      <c r="K72" s="572"/>
      <c r="L72" s="503"/>
      <c r="M72" s="995"/>
      <c r="N72" s="387"/>
      <c r="P72" s="403"/>
      <c r="Q72" s="404"/>
      <c r="R72" s="271"/>
      <c r="S72" s="271"/>
      <c r="T72" s="264"/>
    </row>
    <row r="73" spans="2:28" ht="15.75" customHeight="1" x14ac:dyDescent="0.2">
      <c r="B73" s="100"/>
      <c r="C73" s="18"/>
      <c r="D73" s="16"/>
      <c r="E73" s="16"/>
      <c r="F73" s="85" t="s">
        <v>134</v>
      </c>
      <c r="G73" s="85" t="s">
        <v>821</v>
      </c>
      <c r="I73" s="448" t="s">
        <v>61</v>
      </c>
      <c r="J73" s="609">
        <v>5.04</v>
      </c>
      <c r="K73" s="572">
        <f>N$3</f>
        <v>1</v>
      </c>
      <c r="L73" s="503">
        <f>J73*K73</f>
        <v>5.04</v>
      </c>
      <c r="M73" s="995">
        <v>1</v>
      </c>
      <c r="N73" s="387">
        <f>L73*M73</f>
        <v>5.04</v>
      </c>
      <c r="P73" s="405">
        <f>SUM(L73)</f>
        <v>5.04</v>
      </c>
      <c r="Q73" s="406">
        <v>0</v>
      </c>
      <c r="R73" s="266">
        <f>SUM(N73*Q73)</f>
        <v>0</v>
      </c>
      <c r="S73" s="266">
        <f>SUM(N73-R73)</f>
        <v>5.04</v>
      </c>
      <c r="T73" s="264"/>
    </row>
    <row r="74" spans="2:28" ht="117.75" customHeight="1" x14ac:dyDescent="0.2">
      <c r="B74" s="100"/>
      <c r="C74" s="18"/>
      <c r="D74" s="16"/>
      <c r="E74" s="16"/>
      <c r="F74" s="85"/>
      <c r="G74" s="1074" t="s">
        <v>763</v>
      </c>
      <c r="H74" s="1075"/>
      <c r="I74" s="460"/>
      <c r="J74" s="609"/>
      <c r="K74" s="574"/>
      <c r="L74" s="503"/>
      <c r="M74" s="995"/>
      <c r="N74" s="387"/>
      <c r="P74" s="403"/>
      <c r="Q74" s="404"/>
      <c r="R74" s="271"/>
      <c r="S74" s="271"/>
      <c r="T74" s="264"/>
    </row>
    <row r="75" spans="2:28" s="26" customFormat="1" ht="15.75" customHeight="1" x14ac:dyDescent="0.2">
      <c r="B75" s="101"/>
      <c r="C75" s="25"/>
      <c r="D75" s="25"/>
      <c r="E75" s="25"/>
      <c r="F75" s="85" t="s">
        <v>136</v>
      </c>
      <c r="G75" s="85" t="s">
        <v>497</v>
      </c>
      <c r="H75" s="431"/>
      <c r="I75" s="448" t="s">
        <v>153</v>
      </c>
      <c r="J75" s="609">
        <v>33.700000000000003</v>
      </c>
      <c r="K75" s="572">
        <f>N$3</f>
        <v>1</v>
      </c>
      <c r="L75" s="503">
        <f>J75*K75</f>
        <v>33.700000000000003</v>
      </c>
      <c r="M75" s="995">
        <v>1</v>
      </c>
      <c r="N75" s="387">
        <f>L75*M75</f>
        <v>33.700000000000003</v>
      </c>
      <c r="P75" s="405">
        <f>SUM(L75)</f>
        <v>33.700000000000003</v>
      </c>
      <c r="Q75" s="406">
        <v>0</v>
      </c>
      <c r="R75" s="266">
        <f>SUM(N75*Q75)</f>
        <v>0</v>
      </c>
      <c r="S75" s="266">
        <f>SUM(N75-R75)</f>
        <v>33.700000000000003</v>
      </c>
      <c r="T75" s="272"/>
    </row>
    <row r="76" spans="2:28" s="26" customFormat="1" ht="88.5" customHeight="1" x14ac:dyDescent="0.2">
      <c r="B76" s="101"/>
      <c r="C76" s="25"/>
      <c r="D76" s="25"/>
      <c r="E76" s="25"/>
      <c r="F76" s="41"/>
      <c r="G76" s="1074" t="s">
        <v>764</v>
      </c>
      <c r="H76" s="1075"/>
      <c r="I76" s="467"/>
      <c r="J76" s="573"/>
      <c r="K76" s="574"/>
      <c r="L76" s="510"/>
      <c r="M76" s="995"/>
      <c r="N76" s="387"/>
      <c r="P76" s="403"/>
      <c r="Q76" s="404"/>
      <c r="R76" s="273"/>
      <c r="S76" s="273"/>
      <c r="T76" s="272"/>
    </row>
    <row r="77" spans="2:28" ht="15.75" customHeight="1" x14ac:dyDescent="0.2">
      <c r="B77" s="100"/>
      <c r="C77" s="18"/>
      <c r="D77" s="114" t="s">
        <v>138</v>
      </c>
      <c r="E77" s="114"/>
      <c r="F77" s="111"/>
      <c r="G77" s="111"/>
      <c r="H77" s="344"/>
      <c r="I77" s="445"/>
      <c r="J77" s="604"/>
      <c r="K77" s="605"/>
      <c r="L77" s="504"/>
      <c r="M77" s="994"/>
      <c r="N77" s="254">
        <f>SUM(N78:N82)</f>
        <v>60.78</v>
      </c>
      <c r="P77" s="409"/>
      <c r="Q77" s="410"/>
      <c r="R77" s="265">
        <f>SUM(R78:R82)</f>
        <v>0</v>
      </c>
      <c r="S77" s="265">
        <f>SUM(S78:S82)</f>
        <v>60.78</v>
      </c>
      <c r="T77" s="264"/>
      <c r="V77" s="13" t="s">
        <v>1</v>
      </c>
    </row>
    <row r="78" spans="2:28" ht="15.75" customHeight="1" x14ac:dyDescent="0.2">
      <c r="B78" s="100"/>
      <c r="C78" s="18"/>
      <c r="D78" s="16"/>
      <c r="E78" s="20" t="s">
        <v>144</v>
      </c>
      <c r="F78" s="20" t="s">
        <v>145</v>
      </c>
      <c r="G78" s="17"/>
      <c r="H78" s="89"/>
      <c r="I78" s="448"/>
      <c r="J78" s="566"/>
      <c r="K78" s="572"/>
      <c r="L78" s="503"/>
      <c r="M78" s="995"/>
      <c r="N78" s="387"/>
      <c r="P78" s="403"/>
      <c r="Q78" s="404"/>
      <c r="R78" s="271"/>
      <c r="S78" s="271"/>
      <c r="T78" s="264"/>
    </row>
    <row r="79" spans="2:28" ht="15.75" customHeight="1" x14ac:dyDescent="0.2">
      <c r="B79" s="100"/>
      <c r="C79" s="18"/>
      <c r="D79" s="16"/>
      <c r="E79" s="22"/>
      <c r="F79" s="20" t="s">
        <v>141</v>
      </c>
      <c r="G79" s="20" t="s">
        <v>146</v>
      </c>
      <c r="H79" s="89"/>
      <c r="I79" s="448" t="s">
        <v>61</v>
      </c>
      <c r="J79" s="571">
        <v>8.3640000000000008</v>
      </c>
      <c r="K79" s="572">
        <f>N$3</f>
        <v>1</v>
      </c>
      <c r="L79" s="503">
        <f>J79*K79</f>
        <v>8.3640000000000008</v>
      </c>
      <c r="M79" s="995">
        <v>1</v>
      </c>
      <c r="N79" s="387">
        <f>L79*M79</f>
        <v>8.3640000000000008</v>
      </c>
      <c r="P79" s="405">
        <f>SUM(L79)</f>
        <v>8.3640000000000008</v>
      </c>
      <c r="Q79" s="406">
        <v>0</v>
      </c>
      <c r="R79" s="266">
        <f>SUM(N79*Q79)</f>
        <v>0</v>
      </c>
      <c r="S79" s="266">
        <f>SUM(N79-R79)</f>
        <v>8.3640000000000008</v>
      </c>
      <c r="T79" s="264"/>
    </row>
    <row r="80" spans="2:28" ht="87" customHeight="1" x14ac:dyDescent="0.2">
      <c r="B80" s="100"/>
      <c r="C80" s="18"/>
      <c r="D80" s="16"/>
      <c r="E80" s="22"/>
      <c r="F80" s="89"/>
      <c r="G80" s="1074" t="s">
        <v>761</v>
      </c>
      <c r="H80" s="1075"/>
      <c r="I80" s="448"/>
      <c r="J80" s="566"/>
      <c r="K80" s="572"/>
      <c r="L80" s="503"/>
      <c r="M80" s="995"/>
      <c r="N80" s="387"/>
      <c r="P80" s="403"/>
      <c r="Q80" s="404"/>
      <c r="R80" s="271"/>
      <c r="S80" s="271"/>
      <c r="T80" s="264"/>
      <c r="AB80" s="13" t="s">
        <v>2</v>
      </c>
    </row>
    <row r="81" spans="2:20" ht="15.75" customHeight="1" x14ac:dyDescent="0.2">
      <c r="B81" s="100"/>
      <c r="C81" s="18"/>
      <c r="D81" s="16"/>
      <c r="E81" s="22"/>
      <c r="F81" s="20" t="s">
        <v>147</v>
      </c>
      <c r="G81" s="20" t="s">
        <v>799</v>
      </c>
      <c r="H81" s="89"/>
      <c r="I81" s="448" t="s">
        <v>61</v>
      </c>
      <c r="J81" s="566">
        <v>52.415999999999997</v>
      </c>
      <c r="K81" s="572">
        <f>N$3</f>
        <v>1</v>
      </c>
      <c r="L81" s="503">
        <f>J81*K81</f>
        <v>52.415999999999997</v>
      </c>
      <c r="M81" s="995">
        <v>1</v>
      </c>
      <c r="N81" s="387">
        <f>L81*M81</f>
        <v>52.415999999999997</v>
      </c>
      <c r="P81" s="405">
        <f>SUM(L81)</f>
        <v>52.415999999999997</v>
      </c>
      <c r="Q81" s="406">
        <v>0</v>
      </c>
      <c r="R81" s="266">
        <f>SUM(N81*Q81)</f>
        <v>0</v>
      </c>
      <c r="S81" s="266">
        <f>SUM(N81-R81)</f>
        <v>52.415999999999997</v>
      </c>
      <c r="T81" s="264"/>
    </row>
    <row r="82" spans="2:20" ht="133.5" customHeight="1" x14ac:dyDescent="0.2">
      <c r="B82" s="100"/>
      <c r="C82" s="18"/>
      <c r="D82" s="16"/>
      <c r="E82" s="22"/>
      <c r="F82" s="89"/>
      <c r="G82" s="1074" t="s">
        <v>798</v>
      </c>
      <c r="H82" s="1075"/>
      <c r="I82" s="448"/>
      <c r="J82" s="566"/>
      <c r="K82" s="572"/>
      <c r="L82" s="503"/>
      <c r="M82" s="995"/>
      <c r="N82" s="387"/>
      <c r="P82" s="403"/>
      <c r="Q82" s="404"/>
      <c r="R82" s="271"/>
      <c r="S82" s="271"/>
      <c r="T82" s="264"/>
    </row>
    <row r="83" spans="2:20" ht="15.75" customHeight="1" x14ac:dyDescent="0.2">
      <c r="B83" s="100"/>
      <c r="C83" s="84" t="s">
        <v>148</v>
      </c>
      <c r="D83" s="87"/>
      <c r="E83" s="87"/>
      <c r="F83" s="59"/>
      <c r="G83" s="59"/>
      <c r="H83" s="428"/>
      <c r="I83" s="442"/>
      <c r="J83" s="602"/>
      <c r="K83" s="603"/>
      <c r="L83" s="506"/>
      <c r="M83" s="993"/>
      <c r="N83" s="258">
        <f>N96+N84</f>
        <v>187.35</v>
      </c>
      <c r="P83" s="399"/>
      <c r="Q83" s="400"/>
      <c r="R83" s="270">
        <f>R96+R84</f>
        <v>0</v>
      </c>
      <c r="S83" s="270">
        <f>S96+S84</f>
        <v>187.35</v>
      </c>
      <c r="T83" s="264"/>
    </row>
    <row r="84" spans="2:20" ht="15.75" customHeight="1" x14ac:dyDescent="0.2">
      <c r="B84" s="100"/>
      <c r="C84" s="9"/>
      <c r="D84" s="110" t="s">
        <v>149</v>
      </c>
      <c r="E84" s="110"/>
      <c r="F84" s="111"/>
      <c r="G84" s="111"/>
      <c r="H84" s="430"/>
      <c r="I84" s="457"/>
      <c r="J84" s="610"/>
      <c r="K84" s="611"/>
      <c r="L84" s="507"/>
      <c r="M84" s="997"/>
      <c r="N84" s="254">
        <f>SUM(N85:N95)</f>
        <v>151.35</v>
      </c>
      <c r="P84" s="409"/>
      <c r="Q84" s="410"/>
      <c r="R84" s="265">
        <f>SUM(R85:R95)</f>
        <v>0</v>
      </c>
      <c r="S84" s="265">
        <f>SUM(S85:S95)</f>
        <v>151.35</v>
      </c>
      <c r="T84" s="264"/>
    </row>
    <row r="85" spans="2:20" ht="15.75" customHeight="1" x14ac:dyDescent="0.2">
      <c r="B85" s="100"/>
      <c r="C85" s="9"/>
      <c r="D85" s="16"/>
      <c r="E85" s="85" t="s">
        <v>150</v>
      </c>
      <c r="F85" s="85" t="s">
        <v>151</v>
      </c>
      <c r="G85" s="17"/>
      <c r="H85" s="429"/>
      <c r="I85" s="448"/>
      <c r="J85" s="566"/>
      <c r="K85" s="572"/>
      <c r="L85" s="503"/>
      <c r="M85" s="995"/>
      <c r="N85" s="387"/>
      <c r="P85" s="403"/>
      <c r="Q85" s="404"/>
      <c r="R85" s="271"/>
      <c r="S85" s="271"/>
      <c r="T85" s="264"/>
    </row>
    <row r="86" spans="2:20" ht="15.75" customHeight="1" x14ac:dyDescent="0.2">
      <c r="B86" s="100"/>
      <c r="C86" s="9"/>
      <c r="D86" s="85"/>
      <c r="E86" s="85"/>
      <c r="F86" s="85" t="s">
        <v>152</v>
      </c>
      <c r="G86" s="85" t="s">
        <v>498</v>
      </c>
      <c r="H86" s="429"/>
      <c r="I86" s="448"/>
      <c r="J86" s="573"/>
      <c r="K86" s="574"/>
      <c r="L86" s="503"/>
      <c r="M86" s="995"/>
      <c r="N86" s="387"/>
      <c r="P86" s="403"/>
      <c r="Q86" s="404"/>
      <c r="R86" s="271"/>
      <c r="S86" s="271"/>
      <c r="T86" s="264"/>
    </row>
    <row r="87" spans="2:20" ht="65.45" customHeight="1" x14ac:dyDescent="0.2">
      <c r="B87" s="100"/>
      <c r="C87" s="9"/>
      <c r="D87" s="85"/>
      <c r="E87" s="85"/>
      <c r="F87" s="17"/>
      <c r="G87" s="1074" t="s">
        <v>765</v>
      </c>
      <c r="H87" s="1075"/>
      <c r="I87" s="448"/>
      <c r="J87" s="566"/>
      <c r="K87" s="572"/>
      <c r="L87" s="503"/>
      <c r="M87" s="995"/>
      <c r="N87" s="387"/>
      <c r="P87" s="403"/>
      <c r="Q87" s="404"/>
      <c r="R87" s="271"/>
      <c r="S87" s="271"/>
      <c r="T87" s="264"/>
    </row>
    <row r="88" spans="2:20" ht="15.75" customHeight="1" x14ac:dyDescent="0.2">
      <c r="B88" s="100"/>
      <c r="C88" s="9"/>
      <c r="D88" s="85"/>
      <c r="E88" s="85"/>
      <c r="F88" s="85"/>
      <c r="G88" s="85" t="s">
        <v>820</v>
      </c>
      <c r="H88" s="429"/>
      <c r="I88" s="448" t="s">
        <v>153</v>
      </c>
      <c r="J88" s="573">
        <v>6.72</v>
      </c>
      <c r="K88" s="574">
        <f>N$3</f>
        <v>1</v>
      </c>
      <c r="L88" s="503">
        <f>J88*K88</f>
        <v>6.72</v>
      </c>
      <c r="M88" s="995">
        <v>1</v>
      </c>
      <c r="N88" s="387">
        <f>L88*M88</f>
        <v>6.72</v>
      </c>
      <c r="P88" s="405">
        <f>SUM(L88)</f>
        <v>6.72</v>
      </c>
      <c r="Q88" s="406">
        <v>0</v>
      </c>
      <c r="R88" s="266">
        <f>SUM(N88*Q88)</f>
        <v>0</v>
      </c>
      <c r="S88" s="266">
        <f>SUM(N88-R88)</f>
        <v>6.72</v>
      </c>
      <c r="T88" s="264"/>
    </row>
    <row r="89" spans="2:20" ht="15.75" customHeight="1" x14ac:dyDescent="0.2">
      <c r="B89" s="100"/>
      <c r="C89" s="9"/>
      <c r="D89" s="16"/>
      <c r="E89" s="85" t="s">
        <v>154</v>
      </c>
      <c r="F89" s="85" t="s">
        <v>155</v>
      </c>
      <c r="G89" s="88"/>
      <c r="H89" s="250"/>
      <c r="I89" s="448" t="s">
        <v>153</v>
      </c>
      <c r="J89" s="566">
        <v>122.43</v>
      </c>
      <c r="K89" s="572">
        <f>N$3</f>
        <v>1</v>
      </c>
      <c r="L89" s="503">
        <f>J89*K89</f>
        <v>122.43</v>
      </c>
      <c r="M89" s="995">
        <v>1</v>
      </c>
      <c r="N89" s="387">
        <f>L89*M89</f>
        <v>122.43</v>
      </c>
      <c r="P89" s="405">
        <f>SUM(L89)</f>
        <v>122.43</v>
      </c>
      <c r="Q89" s="406">
        <v>0</v>
      </c>
      <c r="R89" s="266">
        <f>SUM(N89*Q89)</f>
        <v>0</v>
      </c>
      <c r="S89" s="266">
        <f>SUM(N89-R89)</f>
        <v>122.43</v>
      </c>
      <c r="T89" s="264"/>
    </row>
    <row r="90" spans="2:20" ht="98.45" customHeight="1" x14ac:dyDescent="0.2">
      <c r="B90" s="100"/>
      <c r="C90" s="9"/>
      <c r="D90" s="16"/>
      <c r="E90" s="16"/>
      <c r="F90" s="1085" t="s">
        <v>647</v>
      </c>
      <c r="G90" s="1086"/>
      <c r="H90" s="1086"/>
      <c r="I90" s="460"/>
      <c r="J90" s="573"/>
      <c r="K90" s="574"/>
      <c r="L90" s="508"/>
      <c r="M90" s="995"/>
      <c r="N90" s="387"/>
      <c r="P90" s="403"/>
      <c r="Q90" s="404"/>
      <c r="R90" s="271"/>
      <c r="S90" s="271"/>
      <c r="T90" s="264"/>
    </row>
    <row r="91" spans="2:20" s="26" customFormat="1" ht="15.75" customHeight="1" x14ac:dyDescent="0.2">
      <c r="B91" s="101"/>
      <c r="C91" s="25"/>
      <c r="D91" s="25"/>
      <c r="E91" s="85" t="s">
        <v>156</v>
      </c>
      <c r="F91" s="85" t="s">
        <v>157</v>
      </c>
      <c r="G91" s="25"/>
      <c r="H91" s="431"/>
      <c r="I91" s="464"/>
      <c r="J91" s="573"/>
      <c r="K91" s="574"/>
      <c r="L91" s="509"/>
      <c r="M91" s="995"/>
      <c r="N91" s="387"/>
      <c r="P91" s="403"/>
      <c r="Q91" s="404"/>
      <c r="R91" s="273"/>
      <c r="S91" s="273"/>
      <c r="T91" s="272"/>
    </row>
    <row r="92" spans="2:20" s="26" customFormat="1" ht="15.75" customHeight="1" x14ac:dyDescent="0.2">
      <c r="B92" s="101"/>
      <c r="C92" s="25"/>
      <c r="D92" s="25"/>
      <c r="E92" s="25"/>
      <c r="F92" s="85" t="s">
        <v>158</v>
      </c>
      <c r="G92" s="1072" t="s">
        <v>822</v>
      </c>
      <c r="H92" s="1073"/>
      <c r="I92" s="448" t="s">
        <v>153</v>
      </c>
      <c r="J92" s="573">
        <v>11.1</v>
      </c>
      <c r="K92" s="574">
        <f>N$3</f>
        <v>1</v>
      </c>
      <c r="L92" s="503">
        <f>J92*K92</f>
        <v>11.1</v>
      </c>
      <c r="M92" s="995">
        <v>1</v>
      </c>
      <c r="N92" s="387">
        <f>L92*M92</f>
        <v>11.1</v>
      </c>
      <c r="P92" s="405">
        <f>SUM(L92)</f>
        <v>11.1</v>
      </c>
      <c r="Q92" s="406">
        <v>0</v>
      </c>
      <c r="R92" s="266">
        <f>SUM(N92*Q92)</f>
        <v>0</v>
      </c>
      <c r="S92" s="266">
        <f>SUM(N92-R92)</f>
        <v>11.1</v>
      </c>
      <c r="T92" s="272"/>
    </row>
    <row r="93" spans="2:20" s="26" customFormat="1" ht="66" customHeight="1" x14ac:dyDescent="0.2">
      <c r="B93" s="101"/>
      <c r="C93" s="25"/>
      <c r="D93" s="25"/>
      <c r="E93" s="25"/>
      <c r="F93" s="41"/>
      <c r="G93" s="1074" t="s">
        <v>702</v>
      </c>
      <c r="H93" s="1075"/>
      <c r="I93" s="467"/>
      <c r="J93" s="573"/>
      <c r="K93" s="574"/>
      <c r="L93" s="510"/>
      <c r="M93" s="995"/>
      <c r="N93" s="387"/>
      <c r="P93" s="403"/>
      <c r="Q93" s="404"/>
      <c r="R93" s="273"/>
      <c r="S93" s="273"/>
      <c r="T93" s="272"/>
    </row>
    <row r="94" spans="2:20" s="26" customFormat="1" ht="15.75" customHeight="1" x14ac:dyDescent="0.2">
      <c r="B94" s="101"/>
      <c r="C94" s="25"/>
      <c r="D94" s="25"/>
      <c r="E94" s="25"/>
      <c r="F94" s="85" t="s">
        <v>160</v>
      </c>
      <c r="G94" s="1072" t="s">
        <v>804</v>
      </c>
      <c r="H94" s="1073"/>
      <c r="I94" s="448" t="s">
        <v>153</v>
      </c>
      <c r="J94" s="573">
        <v>11.1</v>
      </c>
      <c r="K94" s="574">
        <f>N$3</f>
        <v>1</v>
      </c>
      <c r="L94" s="503">
        <f>J94*K94</f>
        <v>11.1</v>
      </c>
      <c r="M94" s="995">
        <v>1</v>
      </c>
      <c r="N94" s="387">
        <f>L94*M94</f>
        <v>11.1</v>
      </c>
      <c r="P94" s="405">
        <f>SUM(L94)</f>
        <v>11.1</v>
      </c>
      <c r="Q94" s="406">
        <v>0</v>
      </c>
      <c r="R94" s="266">
        <f>SUM(N94*Q94)</f>
        <v>0</v>
      </c>
      <c r="S94" s="266">
        <f>SUM(N94-R94)</f>
        <v>11.1</v>
      </c>
      <c r="T94" s="272"/>
    </row>
    <row r="95" spans="2:20" s="26" customFormat="1" ht="54.6" customHeight="1" x14ac:dyDescent="0.2">
      <c r="B95" s="101"/>
      <c r="C95" s="25"/>
      <c r="D95" s="25"/>
      <c r="E95" s="25"/>
      <c r="F95" s="41"/>
      <c r="G95" s="1074" t="s">
        <v>700</v>
      </c>
      <c r="H95" s="1075"/>
      <c r="I95" s="467"/>
      <c r="J95" s="573"/>
      <c r="K95" s="574"/>
      <c r="L95" s="510"/>
      <c r="M95" s="995"/>
      <c r="N95" s="387"/>
      <c r="P95" s="403"/>
      <c r="Q95" s="404"/>
      <c r="R95" s="273"/>
      <c r="S95" s="273"/>
      <c r="T95" s="272"/>
    </row>
    <row r="96" spans="2:20" ht="15.75" customHeight="1" x14ac:dyDescent="0.2">
      <c r="B96" s="100"/>
      <c r="C96" s="9"/>
      <c r="D96" s="110" t="s">
        <v>170</v>
      </c>
      <c r="E96" s="110"/>
      <c r="F96" s="116"/>
      <c r="G96" s="116"/>
      <c r="H96" s="430"/>
      <c r="I96" s="457"/>
      <c r="J96" s="610"/>
      <c r="K96" s="611"/>
      <c r="L96" s="507"/>
      <c r="M96" s="997"/>
      <c r="N96" s="254">
        <f>SUM(N97:N100)</f>
        <v>36</v>
      </c>
      <c r="P96" s="409"/>
      <c r="Q96" s="410"/>
      <c r="R96" s="265">
        <f>SUM(R97:R100)</f>
        <v>0</v>
      </c>
      <c r="S96" s="265">
        <f>SUM(S97:S100)</f>
        <v>36</v>
      </c>
      <c r="T96" s="264"/>
    </row>
    <row r="97" spans="2:20" ht="15.75" customHeight="1" x14ac:dyDescent="0.2">
      <c r="B97" s="100"/>
      <c r="C97" s="9"/>
      <c r="D97" s="16"/>
      <c r="E97" s="85" t="s">
        <v>171</v>
      </c>
      <c r="F97" s="85" t="s">
        <v>172</v>
      </c>
      <c r="G97" s="10"/>
      <c r="H97" s="429"/>
      <c r="I97" s="575"/>
      <c r="J97" s="566"/>
      <c r="K97" s="572"/>
      <c r="L97" s="588"/>
      <c r="M97" s="995"/>
      <c r="N97" s="387"/>
      <c r="P97" s="403"/>
      <c r="Q97" s="404"/>
      <c r="R97" s="271"/>
      <c r="S97" s="271"/>
      <c r="T97" s="264"/>
    </row>
    <row r="98" spans="2:20" ht="108" customHeight="1" x14ac:dyDescent="0.2">
      <c r="B98" s="100"/>
      <c r="C98" s="9"/>
      <c r="D98" s="16"/>
      <c r="E98" s="22"/>
      <c r="F98" s="1085" t="s">
        <v>800</v>
      </c>
      <c r="G98" s="1086"/>
      <c r="H98" s="1086"/>
      <c r="I98" s="575"/>
      <c r="J98" s="566"/>
      <c r="K98" s="572"/>
      <c r="L98" s="588"/>
      <c r="M98" s="995"/>
      <c r="N98" s="387"/>
      <c r="P98" s="403"/>
      <c r="Q98" s="404"/>
      <c r="R98" s="271"/>
      <c r="S98" s="271"/>
      <c r="T98" s="264"/>
    </row>
    <row r="99" spans="2:20" ht="15.75" customHeight="1" x14ac:dyDescent="0.2">
      <c r="B99" s="100"/>
      <c r="C99" s="9"/>
      <c r="D99" s="16"/>
      <c r="E99" s="22"/>
      <c r="F99" s="85" t="s">
        <v>173</v>
      </c>
      <c r="G99" s="85" t="s">
        <v>802</v>
      </c>
      <c r="H99" s="86"/>
      <c r="I99" s="575" t="s">
        <v>83</v>
      </c>
      <c r="J99" s="566">
        <v>24</v>
      </c>
      <c r="K99" s="572">
        <f>N$3</f>
        <v>1</v>
      </c>
      <c r="L99" s="503">
        <f>J99*K99</f>
        <v>24</v>
      </c>
      <c r="M99" s="995">
        <v>1</v>
      </c>
      <c r="N99" s="387">
        <f>L99*M99</f>
        <v>24</v>
      </c>
      <c r="P99" s="405">
        <f>SUM(L99)</f>
        <v>24</v>
      </c>
      <c r="Q99" s="406">
        <v>0</v>
      </c>
      <c r="R99" s="266">
        <f>SUM(N99*Q99)</f>
        <v>0</v>
      </c>
      <c r="S99" s="266">
        <f>SUM(N99-R99)</f>
        <v>24</v>
      </c>
      <c r="T99" s="264"/>
    </row>
    <row r="100" spans="2:20" ht="15.75" customHeight="1" x14ac:dyDescent="0.2">
      <c r="B100" s="100"/>
      <c r="C100" s="9"/>
      <c r="D100" s="16"/>
      <c r="E100" s="22"/>
      <c r="F100" s="85" t="s">
        <v>174</v>
      </c>
      <c r="G100" s="85" t="s">
        <v>801</v>
      </c>
      <c r="H100" s="86"/>
      <c r="I100" s="575" t="s">
        <v>83</v>
      </c>
      <c r="J100" s="566">
        <v>12</v>
      </c>
      <c r="K100" s="572">
        <f>N$3</f>
        <v>1</v>
      </c>
      <c r="L100" s="503">
        <f>J100*K100</f>
        <v>12</v>
      </c>
      <c r="M100" s="995">
        <v>1</v>
      </c>
      <c r="N100" s="387">
        <f>L100*M100</f>
        <v>12</v>
      </c>
      <c r="P100" s="405">
        <f>SUM(L100)</f>
        <v>12</v>
      </c>
      <c r="Q100" s="406">
        <v>0</v>
      </c>
      <c r="R100" s="266">
        <f>SUM(N100*Q100)</f>
        <v>0</v>
      </c>
      <c r="S100" s="266">
        <f>SUM(N100-R100)</f>
        <v>12</v>
      </c>
      <c r="T100" s="264"/>
    </row>
    <row r="101" spans="2:20" ht="15.75" customHeight="1" x14ac:dyDescent="0.2">
      <c r="B101" s="102"/>
      <c r="C101" s="84" t="s">
        <v>175</v>
      </c>
      <c r="D101" s="63"/>
      <c r="E101" s="63"/>
      <c r="F101" s="61"/>
      <c r="G101" s="63"/>
      <c r="H101" s="433"/>
      <c r="I101" s="469"/>
      <c r="J101" s="612"/>
      <c r="K101" s="613"/>
      <c r="L101" s="511"/>
      <c r="M101" s="998"/>
      <c r="N101" s="258">
        <f>SUM(N102)</f>
        <v>316.5</v>
      </c>
      <c r="P101" s="399"/>
      <c r="Q101" s="400"/>
      <c r="R101" s="270">
        <f>SUM(R102)</f>
        <v>0</v>
      </c>
      <c r="S101" s="270">
        <f>SUM(S102)</f>
        <v>316.5</v>
      </c>
      <c r="T101" s="264"/>
    </row>
    <row r="102" spans="2:20" ht="15.75" customHeight="1" x14ac:dyDescent="0.2">
      <c r="B102" s="102"/>
      <c r="C102" s="9"/>
      <c r="D102" s="110" t="s">
        <v>176</v>
      </c>
      <c r="E102" s="110"/>
      <c r="F102" s="116"/>
      <c r="G102" s="118"/>
      <c r="H102" s="434"/>
      <c r="I102" s="473"/>
      <c r="J102" s="583"/>
      <c r="K102" s="614"/>
      <c r="L102" s="512"/>
      <c r="M102" s="999"/>
      <c r="N102" s="254">
        <f>SUM(N103:N110)</f>
        <v>316.5</v>
      </c>
      <c r="P102" s="409"/>
      <c r="Q102" s="410"/>
      <c r="R102" s="265">
        <f>SUM(R103:R110)</f>
        <v>0</v>
      </c>
      <c r="S102" s="265">
        <f>SUM(S103:S110)</f>
        <v>316.5</v>
      </c>
      <c r="T102" s="264"/>
    </row>
    <row r="103" spans="2:20" ht="15.75" customHeight="1" x14ac:dyDescent="0.2">
      <c r="B103" s="102"/>
      <c r="C103" s="9"/>
      <c r="D103" s="9"/>
      <c r="E103" s="85" t="s">
        <v>179</v>
      </c>
      <c r="F103" s="85" t="s">
        <v>180</v>
      </c>
      <c r="G103" s="9"/>
      <c r="H103" s="27"/>
      <c r="I103" s="448"/>
      <c r="J103" s="573"/>
      <c r="K103" s="574"/>
      <c r="L103" s="508"/>
      <c r="M103" s="995"/>
      <c r="N103" s="387"/>
      <c r="P103" s="403"/>
      <c r="Q103" s="404"/>
      <c r="R103" s="271"/>
      <c r="S103" s="271"/>
      <c r="T103" s="264"/>
    </row>
    <row r="104" spans="2:20" ht="48.75" customHeight="1" x14ac:dyDescent="0.2">
      <c r="B104" s="102"/>
      <c r="C104" s="9"/>
      <c r="D104" s="9"/>
      <c r="E104" s="9"/>
      <c r="F104" s="1085" t="s">
        <v>649</v>
      </c>
      <c r="G104" s="1086"/>
      <c r="H104" s="1086"/>
      <c r="I104" s="448"/>
      <c r="J104" s="573"/>
      <c r="K104" s="574"/>
      <c r="L104" s="508"/>
      <c r="M104" s="995"/>
      <c r="N104" s="387"/>
      <c r="P104" s="403"/>
      <c r="Q104" s="404"/>
      <c r="R104" s="271"/>
      <c r="S104" s="271"/>
      <c r="T104" s="264"/>
    </row>
    <row r="105" spans="2:20" ht="15.75" customHeight="1" x14ac:dyDescent="0.2">
      <c r="B105" s="102"/>
      <c r="C105" s="9"/>
      <c r="D105" s="9"/>
      <c r="E105" s="9"/>
      <c r="F105" s="85" t="s">
        <v>183</v>
      </c>
      <c r="G105" s="85" t="s">
        <v>184</v>
      </c>
      <c r="H105" s="86"/>
      <c r="I105" s="448" t="s">
        <v>153</v>
      </c>
      <c r="J105" s="573">
        <v>316.5</v>
      </c>
      <c r="K105" s="574">
        <f>N$3</f>
        <v>1</v>
      </c>
      <c r="L105" s="503">
        <f>J105*K105</f>
        <v>316.5</v>
      </c>
      <c r="M105" s="995">
        <v>1</v>
      </c>
      <c r="N105" s="387">
        <f>L105*M105</f>
        <v>316.5</v>
      </c>
      <c r="P105" s="405">
        <f>SUM(L105)</f>
        <v>316.5</v>
      </c>
      <c r="Q105" s="406">
        <v>0</v>
      </c>
      <c r="R105" s="266">
        <f>SUM(N105*Q105)</f>
        <v>0</v>
      </c>
      <c r="S105" s="266">
        <f>SUM(N105-R105)</f>
        <v>316.5</v>
      </c>
      <c r="T105" s="264"/>
    </row>
    <row r="106" spans="2:20" ht="15.75" customHeight="1" x14ac:dyDescent="0.2">
      <c r="B106" s="102"/>
      <c r="C106" s="9"/>
      <c r="D106" s="9"/>
      <c r="E106" s="85" t="s">
        <v>185</v>
      </c>
      <c r="F106" s="85" t="s">
        <v>803</v>
      </c>
      <c r="G106" s="9"/>
      <c r="H106" s="27"/>
      <c r="I106" s="448"/>
      <c r="J106" s="573"/>
      <c r="K106" s="574"/>
      <c r="L106" s="508"/>
      <c r="M106" s="995"/>
      <c r="N106" s="387"/>
      <c r="P106" s="403"/>
      <c r="Q106" s="404"/>
      <c r="R106" s="271"/>
      <c r="S106" s="271"/>
      <c r="T106" s="264"/>
    </row>
    <row r="107" spans="2:20" ht="59.45" customHeight="1" x14ac:dyDescent="0.2">
      <c r="B107" s="102"/>
      <c r="C107" s="9"/>
      <c r="D107" s="9"/>
      <c r="E107" s="9"/>
      <c r="F107" s="1085" t="s">
        <v>650</v>
      </c>
      <c r="G107" s="1086"/>
      <c r="H107" s="1086"/>
      <c r="I107" s="448"/>
      <c r="J107" s="573"/>
      <c r="K107" s="574"/>
      <c r="L107" s="508"/>
      <c r="M107" s="995"/>
      <c r="N107" s="387"/>
      <c r="P107" s="403"/>
      <c r="Q107" s="404"/>
      <c r="R107" s="271"/>
      <c r="S107" s="271"/>
      <c r="T107" s="264"/>
    </row>
    <row r="108" spans="2:20" ht="15.75" customHeight="1" x14ac:dyDescent="0.2">
      <c r="B108" s="102"/>
      <c r="C108" s="9"/>
      <c r="D108" s="9"/>
      <c r="E108" s="27"/>
      <c r="F108" s="85" t="s">
        <v>187</v>
      </c>
      <c r="G108" s="85" t="s">
        <v>188</v>
      </c>
      <c r="H108" s="435"/>
      <c r="I108" s="448" t="s">
        <v>189</v>
      </c>
      <c r="J108" s="566">
        <v>0</v>
      </c>
      <c r="K108" s="574">
        <f>N$3</f>
        <v>1</v>
      </c>
      <c r="L108" s="503">
        <f>J108*K108</f>
        <v>0</v>
      </c>
      <c r="M108" s="995">
        <v>1</v>
      </c>
      <c r="N108" s="387">
        <f>L108*M108</f>
        <v>0</v>
      </c>
      <c r="P108" s="403"/>
      <c r="Q108" s="404"/>
      <c r="R108" s="271"/>
      <c r="S108" s="271"/>
      <c r="T108" s="264"/>
    </row>
    <row r="109" spans="2:20" ht="15.75" customHeight="1" x14ac:dyDescent="0.2">
      <c r="B109" s="102"/>
      <c r="C109" s="9"/>
      <c r="D109" s="9"/>
      <c r="E109" s="27"/>
      <c r="F109" s="85" t="s">
        <v>190</v>
      </c>
      <c r="G109" s="85" t="s">
        <v>191</v>
      </c>
      <c r="H109" s="435"/>
      <c r="I109" s="448" t="s">
        <v>189</v>
      </c>
      <c r="J109" s="566">
        <v>0</v>
      </c>
      <c r="K109" s="574">
        <f>N$3</f>
        <v>1</v>
      </c>
      <c r="L109" s="503">
        <f>J109*K109</f>
        <v>0</v>
      </c>
      <c r="M109" s="995">
        <v>1</v>
      </c>
      <c r="N109" s="387">
        <f>L109*M109</f>
        <v>0</v>
      </c>
      <c r="P109" s="403"/>
      <c r="Q109" s="404"/>
      <c r="R109" s="271"/>
      <c r="S109" s="271"/>
      <c r="T109" s="264"/>
    </row>
    <row r="110" spans="2:20" ht="15.75" customHeight="1" x14ac:dyDescent="0.2">
      <c r="B110" s="103"/>
      <c r="C110" s="4"/>
      <c r="D110" s="4"/>
      <c r="E110" s="4"/>
      <c r="F110" s="5"/>
      <c r="G110" s="1095"/>
      <c r="H110" s="1096"/>
      <c r="I110" s="460"/>
      <c r="J110" s="573"/>
      <c r="K110" s="574"/>
      <c r="L110" s="508"/>
      <c r="M110" s="1000"/>
      <c r="N110" s="627"/>
      <c r="P110" s="403"/>
      <c r="Q110" s="404"/>
      <c r="R110" s="271"/>
      <c r="S110" s="271"/>
      <c r="T110" s="264"/>
    </row>
    <row r="111" spans="2:20" ht="15.75" customHeight="1" x14ac:dyDescent="0.2">
      <c r="B111" s="122" t="s">
        <v>192</v>
      </c>
      <c r="C111" s="128"/>
      <c r="D111" s="128"/>
      <c r="E111" s="128"/>
      <c r="F111" s="129"/>
      <c r="G111" s="128"/>
      <c r="H111" s="436"/>
      <c r="I111" s="580"/>
      <c r="J111" s="615"/>
      <c r="K111" s="616"/>
      <c r="L111" s="591"/>
      <c r="M111" s="1001"/>
      <c r="N111" s="259">
        <f>N112+N125</f>
        <v>1808.87</v>
      </c>
      <c r="P111" s="411"/>
      <c r="Q111" s="412"/>
      <c r="R111" s="274">
        <f>R112+R125</f>
        <v>0</v>
      </c>
      <c r="S111" s="274">
        <f>S112+S125</f>
        <v>1808.87</v>
      </c>
      <c r="T111" s="264"/>
    </row>
    <row r="112" spans="2:20" ht="15.75" customHeight="1" x14ac:dyDescent="0.2">
      <c r="B112" s="102"/>
      <c r="C112" s="84" t="s">
        <v>193</v>
      </c>
      <c r="D112" s="63"/>
      <c r="E112" s="63"/>
      <c r="F112" s="61"/>
      <c r="G112" s="63"/>
      <c r="H112" s="433"/>
      <c r="I112" s="469"/>
      <c r="J112" s="612"/>
      <c r="K112" s="613"/>
      <c r="L112" s="511"/>
      <c r="M112" s="998"/>
      <c r="N112" s="258">
        <f>N113+N119</f>
        <v>30</v>
      </c>
      <c r="P112" s="399"/>
      <c r="Q112" s="400"/>
      <c r="R112" s="270">
        <f>R113+R119</f>
        <v>0</v>
      </c>
      <c r="S112" s="270">
        <f>S113+S119</f>
        <v>30</v>
      </c>
      <c r="T112" s="264"/>
    </row>
    <row r="113" spans="2:20" ht="15.75" customHeight="1" x14ac:dyDescent="0.2">
      <c r="B113" s="102"/>
      <c r="C113" s="9"/>
      <c r="D113" s="110" t="s">
        <v>194</v>
      </c>
      <c r="E113" s="110"/>
      <c r="F113" s="116"/>
      <c r="G113" s="118"/>
      <c r="H113" s="434"/>
      <c r="I113" s="473"/>
      <c r="J113" s="583"/>
      <c r="K113" s="614"/>
      <c r="L113" s="512"/>
      <c r="M113" s="999"/>
      <c r="N113" s="254">
        <f>SUM(N114:N118)</f>
        <v>12</v>
      </c>
      <c r="P113" s="409"/>
      <c r="Q113" s="410"/>
      <c r="R113" s="265">
        <f>SUM(R114:R118)</f>
        <v>0</v>
      </c>
      <c r="S113" s="265">
        <f>SUM(S114:S118)</f>
        <v>12</v>
      </c>
      <c r="T113" s="264"/>
    </row>
    <row r="114" spans="2:20" ht="15.75" customHeight="1" x14ac:dyDescent="0.2">
      <c r="B114" s="102"/>
      <c r="C114" s="9"/>
      <c r="D114" s="9"/>
      <c r="E114" s="85" t="s">
        <v>195</v>
      </c>
      <c r="F114" s="85" t="s">
        <v>196</v>
      </c>
      <c r="G114" s="9"/>
      <c r="H114" s="27"/>
      <c r="I114" s="448"/>
      <c r="J114" s="573"/>
      <c r="K114" s="574"/>
      <c r="L114" s="503"/>
      <c r="M114" s="995"/>
      <c r="N114" s="387"/>
      <c r="P114" s="403"/>
      <c r="Q114" s="404"/>
      <c r="R114" s="271"/>
      <c r="S114" s="271"/>
      <c r="T114" s="264"/>
    </row>
    <row r="115" spans="2:20" ht="150.75" customHeight="1" x14ac:dyDescent="0.2">
      <c r="B115" s="102"/>
      <c r="C115" s="9"/>
      <c r="D115" s="9"/>
      <c r="E115" s="85"/>
      <c r="F115" s="1085" t="s">
        <v>805</v>
      </c>
      <c r="G115" s="1086"/>
      <c r="H115" s="1086"/>
      <c r="I115" s="448"/>
      <c r="J115" s="573"/>
      <c r="K115" s="574"/>
      <c r="L115" s="503"/>
      <c r="M115" s="995"/>
      <c r="N115" s="387"/>
      <c r="P115" s="403"/>
      <c r="Q115" s="404"/>
      <c r="R115" s="271"/>
      <c r="S115" s="271"/>
      <c r="T115" s="264"/>
    </row>
    <row r="116" spans="2:20" ht="16.5" x14ac:dyDescent="0.2">
      <c r="B116" s="102"/>
      <c r="C116" s="9"/>
      <c r="D116" s="9"/>
      <c r="E116" s="85"/>
      <c r="F116" s="85" t="s">
        <v>810</v>
      </c>
      <c r="G116" s="85" t="s">
        <v>808</v>
      </c>
      <c r="I116" s="575" t="s">
        <v>83</v>
      </c>
      <c r="J116" s="566">
        <v>6</v>
      </c>
      <c r="K116" s="572">
        <f>N$3</f>
        <v>1</v>
      </c>
      <c r="L116" s="503">
        <f>J116*K116</f>
        <v>6</v>
      </c>
      <c r="M116" s="995">
        <v>1</v>
      </c>
      <c r="N116" s="387">
        <f t="shared" ref="N116:N118" si="2">L116*M116</f>
        <v>6</v>
      </c>
      <c r="P116" s="405">
        <f>SUM(L116)</f>
        <v>6</v>
      </c>
      <c r="Q116" s="406">
        <v>0</v>
      </c>
      <c r="R116" s="266">
        <f>SUM(N116*Q116)</f>
        <v>0</v>
      </c>
      <c r="S116" s="266">
        <f>SUM(N116-R116)</f>
        <v>6</v>
      </c>
      <c r="T116" s="264"/>
    </row>
    <row r="117" spans="2:20" ht="16.5" x14ac:dyDescent="0.2">
      <c r="B117" s="102"/>
      <c r="C117" s="9"/>
      <c r="D117" s="9"/>
      <c r="E117" s="85"/>
      <c r="F117" s="85" t="s">
        <v>812</v>
      </c>
      <c r="G117" s="85" t="s">
        <v>809</v>
      </c>
      <c r="I117" s="575" t="s">
        <v>83</v>
      </c>
      <c r="J117" s="566">
        <v>6</v>
      </c>
      <c r="K117" s="572">
        <f>N$3</f>
        <v>1</v>
      </c>
      <c r="L117" s="503">
        <f>J117*K117</f>
        <v>6</v>
      </c>
      <c r="M117" s="995">
        <v>1</v>
      </c>
      <c r="N117" s="387">
        <f t="shared" si="2"/>
        <v>6</v>
      </c>
      <c r="P117" s="405">
        <f>SUM(L117)</f>
        <v>6</v>
      </c>
      <c r="Q117" s="406">
        <v>0</v>
      </c>
      <c r="R117" s="266">
        <f>SUM(N117*Q117)</f>
        <v>0</v>
      </c>
      <c r="S117" s="266">
        <f>SUM(N117-R117)</f>
        <v>6</v>
      </c>
      <c r="T117" s="264"/>
    </row>
    <row r="118" spans="2:20" ht="15.75" customHeight="1" x14ac:dyDescent="0.2">
      <c r="B118" s="102"/>
      <c r="C118" s="9"/>
      <c r="D118" s="9"/>
      <c r="E118" s="85"/>
      <c r="F118" s="85" t="s">
        <v>811</v>
      </c>
      <c r="G118" s="85" t="s">
        <v>807</v>
      </c>
      <c r="I118" s="575" t="s">
        <v>83</v>
      </c>
      <c r="J118" s="566">
        <v>0</v>
      </c>
      <c r="K118" s="572">
        <f>N$3</f>
        <v>1</v>
      </c>
      <c r="L118" s="503">
        <f>J118*K118</f>
        <v>0</v>
      </c>
      <c r="M118" s="995">
        <v>1</v>
      </c>
      <c r="N118" s="387">
        <f t="shared" si="2"/>
        <v>0</v>
      </c>
      <c r="P118" s="405">
        <f>SUM(L118)</f>
        <v>0</v>
      </c>
      <c r="Q118" s="406">
        <v>0</v>
      </c>
      <c r="R118" s="266">
        <f>SUM(N118*Q118)</f>
        <v>0</v>
      </c>
      <c r="S118" s="266">
        <f>SUM(N118-R118)</f>
        <v>0</v>
      </c>
      <c r="T118" s="264"/>
    </row>
    <row r="119" spans="2:20" ht="15.75" customHeight="1" x14ac:dyDescent="0.2">
      <c r="B119" s="102"/>
      <c r="C119" s="9"/>
      <c r="D119" s="110" t="s">
        <v>198</v>
      </c>
      <c r="E119" s="110"/>
      <c r="F119" s="116"/>
      <c r="G119" s="118"/>
      <c r="H119" s="434"/>
      <c r="I119" s="473"/>
      <c r="J119" s="583"/>
      <c r="K119" s="614"/>
      <c r="L119" s="512"/>
      <c r="M119" s="999"/>
      <c r="N119" s="254">
        <f>SUM(N120:N124)</f>
        <v>18</v>
      </c>
      <c r="P119" s="409"/>
      <c r="Q119" s="410"/>
      <c r="R119" s="265">
        <f>SUM(R120:R124)</f>
        <v>0</v>
      </c>
      <c r="S119" s="265">
        <f>SUM(S120:S124)</f>
        <v>18</v>
      </c>
      <c r="T119" s="264"/>
    </row>
    <row r="120" spans="2:20" ht="15.75" customHeight="1" x14ac:dyDescent="0.2">
      <c r="B120" s="102"/>
      <c r="C120" s="9"/>
      <c r="D120" s="9"/>
      <c r="E120" s="85" t="s">
        <v>806</v>
      </c>
      <c r="F120" s="85" t="s">
        <v>201</v>
      </c>
      <c r="G120" s="9"/>
      <c r="H120" s="27"/>
      <c r="I120" s="460"/>
      <c r="J120" s="573"/>
      <c r="K120" s="574"/>
      <c r="L120" s="508"/>
      <c r="M120" s="995"/>
      <c r="N120" s="387"/>
      <c r="P120" s="403"/>
      <c r="Q120" s="404"/>
      <c r="R120" s="271"/>
      <c r="S120" s="271"/>
      <c r="T120" s="264"/>
    </row>
    <row r="121" spans="2:20" ht="15.75" customHeight="1" x14ac:dyDescent="0.2">
      <c r="B121" s="102"/>
      <c r="F121" s="85" t="s">
        <v>813</v>
      </c>
      <c r="G121" s="85" t="s">
        <v>203</v>
      </c>
      <c r="I121" s="575" t="s">
        <v>83</v>
      </c>
      <c r="J121" s="566">
        <v>9</v>
      </c>
      <c r="K121" s="572">
        <f>N$3</f>
        <v>1</v>
      </c>
      <c r="L121" s="503">
        <f>J121*K121</f>
        <v>9</v>
      </c>
      <c r="M121" s="995">
        <v>1</v>
      </c>
      <c r="N121" s="387">
        <f t="shared" ref="N121:N123" si="3">L121*M121</f>
        <v>9</v>
      </c>
      <c r="P121" s="405">
        <f>SUM(L121)</f>
        <v>9</v>
      </c>
      <c r="Q121" s="406">
        <v>0</v>
      </c>
      <c r="R121" s="266">
        <f>SUM(N121*Q121)</f>
        <v>0</v>
      </c>
      <c r="S121" s="266">
        <f>SUM(N121-R121)</f>
        <v>9</v>
      </c>
      <c r="T121" s="264"/>
    </row>
    <row r="122" spans="2:20" ht="67.5" customHeight="1" x14ac:dyDescent="0.2">
      <c r="B122" s="102"/>
      <c r="C122" s="9"/>
      <c r="D122" s="9"/>
      <c r="E122" s="9"/>
      <c r="F122" s="13"/>
      <c r="G122" s="1074" t="s">
        <v>651</v>
      </c>
      <c r="H122" s="1075"/>
      <c r="I122" s="460"/>
      <c r="J122" s="573"/>
      <c r="K122" s="574"/>
      <c r="L122" s="508"/>
      <c r="M122" s="995"/>
      <c r="N122" s="387"/>
      <c r="P122" s="403"/>
      <c r="Q122" s="404"/>
      <c r="R122" s="271"/>
      <c r="S122" s="271"/>
      <c r="T122" s="264"/>
    </row>
    <row r="123" spans="2:20" ht="15.75" customHeight="1" x14ac:dyDescent="0.2">
      <c r="B123" s="102"/>
      <c r="F123" s="85" t="s">
        <v>814</v>
      </c>
      <c r="G123" s="85" t="s">
        <v>205</v>
      </c>
      <c r="I123" s="575" t="s">
        <v>83</v>
      </c>
      <c r="J123" s="566">
        <v>9</v>
      </c>
      <c r="K123" s="572">
        <f>N$3</f>
        <v>1</v>
      </c>
      <c r="L123" s="503">
        <f>J123*K123</f>
        <v>9</v>
      </c>
      <c r="M123" s="995">
        <v>1</v>
      </c>
      <c r="N123" s="387">
        <f t="shared" si="3"/>
        <v>9</v>
      </c>
      <c r="P123" s="405">
        <f>SUM(L123)</f>
        <v>9</v>
      </c>
      <c r="Q123" s="406">
        <v>0</v>
      </c>
      <c r="R123" s="266">
        <f>SUM(N123*Q123)</f>
        <v>0</v>
      </c>
      <c r="S123" s="266">
        <f>SUM(N123-R123)</f>
        <v>9</v>
      </c>
      <c r="T123" s="264"/>
    </row>
    <row r="124" spans="2:20" ht="68.25" customHeight="1" x14ac:dyDescent="0.2">
      <c r="B124" s="102"/>
      <c r="C124" s="9"/>
      <c r="D124" s="9"/>
      <c r="E124" s="9"/>
      <c r="F124" s="13"/>
      <c r="G124" s="1074" t="s">
        <v>714</v>
      </c>
      <c r="H124" s="1075"/>
      <c r="I124" s="460"/>
      <c r="J124" s="573"/>
      <c r="K124" s="574"/>
      <c r="L124" s="508"/>
      <c r="M124" s="995"/>
      <c r="N124" s="387"/>
      <c r="P124" s="403"/>
      <c r="Q124" s="404"/>
      <c r="R124" s="271"/>
      <c r="S124" s="271"/>
      <c r="T124" s="264"/>
    </row>
    <row r="125" spans="2:20" ht="15.75" customHeight="1" x14ac:dyDescent="0.2">
      <c r="B125" s="102"/>
      <c r="C125" s="84" t="s">
        <v>210</v>
      </c>
      <c r="D125" s="63"/>
      <c r="E125" s="63"/>
      <c r="F125" s="61"/>
      <c r="G125" s="63"/>
      <c r="H125" s="433"/>
      <c r="I125" s="469"/>
      <c r="J125" s="612"/>
      <c r="K125" s="613"/>
      <c r="L125" s="511"/>
      <c r="M125" s="998"/>
      <c r="N125" s="258">
        <f>N126+N137+N146</f>
        <v>1778.87</v>
      </c>
      <c r="P125" s="399"/>
      <c r="Q125" s="400"/>
      <c r="R125" s="270">
        <f>R126+R137+R146</f>
        <v>0</v>
      </c>
      <c r="S125" s="270">
        <f>S126+S137+S146</f>
        <v>1778.87</v>
      </c>
      <c r="T125" s="264"/>
    </row>
    <row r="126" spans="2:20" ht="15.75" customHeight="1" x14ac:dyDescent="0.2">
      <c r="B126" s="102"/>
      <c r="C126" s="9"/>
      <c r="D126" s="110" t="s">
        <v>211</v>
      </c>
      <c r="E126" s="110"/>
      <c r="F126" s="116"/>
      <c r="G126" s="118"/>
      <c r="H126" s="434"/>
      <c r="I126" s="482"/>
      <c r="J126" s="617"/>
      <c r="K126" s="618"/>
      <c r="L126" s="514"/>
      <c r="M126" s="1002"/>
      <c r="N126" s="254">
        <f>SUM(N127:N136)</f>
        <v>48.5</v>
      </c>
      <c r="P126" s="409"/>
      <c r="Q126" s="410"/>
      <c r="R126" s="265">
        <f>SUM(R127:R136)</f>
        <v>0</v>
      </c>
      <c r="S126" s="265">
        <f>SUM(S127:S136)</f>
        <v>48.5</v>
      </c>
      <c r="T126" s="264"/>
    </row>
    <row r="127" spans="2:20" ht="15.75" customHeight="1" x14ac:dyDescent="0.2">
      <c r="B127" s="102"/>
      <c r="C127" s="9"/>
      <c r="D127" s="9"/>
      <c r="E127" s="85" t="s">
        <v>212</v>
      </c>
      <c r="F127" s="85" t="s">
        <v>213</v>
      </c>
      <c r="G127" s="9"/>
      <c r="H127" s="27"/>
      <c r="I127" s="448"/>
      <c r="J127" s="573"/>
      <c r="K127" s="574"/>
      <c r="L127" s="508"/>
      <c r="M127" s="1000"/>
      <c r="N127" s="387"/>
      <c r="P127" s="403"/>
      <c r="Q127" s="404"/>
      <c r="R127" s="271"/>
      <c r="S127" s="271"/>
      <c r="T127" s="264"/>
    </row>
    <row r="128" spans="2:20" ht="15.75" customHeight="1" x14ac:dyDescent="0.2">
      <c r="B128" s="102"/>
      <c r="C128" s="9"/>
      <c r="D128" s="9"/>
      <c r="E128" s="9"/>
      <c r="F128" s="85" t="s">
        <v>214</v>
      </c>
      <c r="G128" s="85" t="s">
        <v>222</v>
      </c>
      <c r="H128" s="27"/>
      <c r="I128" s="448"/>
      <c r="J128" s="573"/>
      <c r="K128" s="572"/>
      <c r="L128" s="503"/>
      <c r="M128" s="995"/>
      <c r="N128" s="387"/>
      <c r="P128" s="403"/>
      <c r="Q128" s="404"/>
      <c r="R128" s="271"/>
      <c r="S128" s="271"/>
      <c r="T128" s="264"/>
    </row>
    <row r="129" spans="2:20" ht="113.25" customHeight="1" x14ac:dyDescent="0.2">
      <c r="B129" s="102"/>
      <c r="C129" s="9"/>
      <c r="D129" s="9"/>
      <c r="E129" s="9"/>
      <c r="F129" s="85"/>
      <c r="G129" s="1074" t="s">
        <v>819</v>
      </c>
      <c r="H129" s="1075"/>
      <c r="I129" s="448"/>
      <c r="J129" s="566"/>
      <c r="K129" s="572"/>
      <c r="L129" s="503"/>
      <c r="M129" s="995"/>
      <c r="N129" s="387"/>
      <c r="P129" s="403"/>
      <c r="Q129" s="404"/>
      <c r="R129" s="271"/>
      <c r="S129" s="271"/>
      <c r="T129" s="264"/>
    </row>
    <row r="130" spans="2:20" ht="16.5" x14ac:dyDescent="0.2">
      <c r="B130" s="102"/>
      <c r="C130" s="9"/>
      <c r="D130" s="9"/>
      <c r="E130" s="9"/>
      <c r="F130" s="85"/>
      <c r="G130" s="85" t="s">
        <v>823</v>
      </c>
      <c r="H130" s="27"/>
      <c r="I130" s="448" t="s">
        <v>153</v>
      </c>
      <c r="J130" s="573">
        <v>48.5</v>
      </c>
      <c r="K130" s="574">
        <f>N$3</f>
        <v>1</v>
      </c>
      <c r="L130" s="503">
        <f>J130*K130</f>
        <v>48.5</v>
      </c>
      <c r="M130" s="995">
        <v>1</v>
      </c>
      <c r="N130" s="387">
        <f>L130*M130</f>
        <v>48.5</v>
      </c>
      <c r="P130" s="405">
        <f>SUM(L130)</f>
        <v>48.5</v>
      </c>
      <c r="Q130" s="406">
        <v>0</v>
      </c>
      <c r="R130" s="266">
        <f>SUM(N130*Q130)</f>
        <v>0</v>
      </c>
      <c r="S130" s="266">
        <f>SUM(N130-R130)</f>
        <v>48.5</v>
      </c>
      <c r="T130" s="264"/>
    </row>
    <row r="131" spans="2:20" ht="15.75" customHeight="1" x14ac:dyDescent="0.2">
      <c r="B131" s="102"/>
      <c r="C131" s="9"/>
      <c r="D131" s="9"/>
      <c r="E131" s="85" t="s">
        <v>223</v>
      </c>
      <c r="F131" s="85" t="s">
        <v>224</v>
      </c>
      <c r="G131" s="9"/>
      <c r="H131" s="27"/>
      <c r="I131" s="448"/>
      <c r="J131" s="573"/>
      <c r="K131" s="619"/>
      <c r="L131" s="589"/>
      <c r="M131" s="1003"/>
      <c r="N131" s="628"/>
      <c r="P131" s="403"/>
      <c r="Q131" s="404"/>
      <c r="R131" s="271"/>
      <c r="S131" s="271"/>
      <c r="T131" s="264"/>
    </row>
    <row r="132" spans="2:20" ht="15.75" customHeight="1" x14ac:dyDescent="0.2">
      <c r="B132" s="102"/>
      <c r="C132" s="9"/>
      <c r="D132" s="9"/>
      <c r="E132" s="9"/>
      <c r="F132" s="85" t="s">
        <v>225</v>
      </c>
      <c r="G132" s="85" t="s">
        <v>815</v>
      </c>
      <c r="H132" s="27"/>
      <c r="I132" s="448"/>
      <c r="J132" s="573"/>
      <c r="K132" s="619"/>
      <c r="L132" s="589"/>
      <c r="M132" s="1003"/>
      <c r="N132" s="628"/>
      <c r="P132" s="403"/>
      <c r="Q132" s="404"/>
      <c r="R132" s="271"/>
      <c r="S132" s="271"/>
      <c r="T132" s="264"/>
    </row>
    <row r="133" spans="2:20" ht="112.5" customHeight="1" x14ac:dyDescent="0.2">
      <c r="B133" s="102"/>
      <c r="C133" s="9"/>
      <c r="D133" s="9"/>
      <c r="E133" s="9"/>
      <c r="F133" s="85"/>
      <c r="G133" s="1074" t="s">
        <v>819</v>
      </c>
      <c r="H133" s="1075"/>
      <c r="I133" s="448"/>
      <c r="J133" s="566"/>
      <c r="K133" s="620"/>
      <c r="L133" s="590"/>
      <c r="M133" s="1004"/>
      <c r="N133" s="629"/>
      <c r="P133" s="403"/>
      <c r="Q133" s="404"/>
      <c r="R133" s="271"/>
      <c r="S133" s="271"/>
      <c r="T133" s="264"/>
    </row>
    <row r="134" spans="2:20" ht="15.75" customHeight="1" x14ac:dyDescent="0.2">
      <c r="B134" s="102"/>
      <c r="C134" s="9"/>
      <c r="D134" s="9"/>
      <c r="E134" s="9"/>
      <c r="F134" s="85"/>
      <c r="G134" s="85" t="s">
        <v>502</v>
      </c>
      <c r="H134" s="27"/>
      <c r="I134" s="448" t="s">
        <v>153</v>
      </c>
      <c r="J134" s="573">
        <v>0</v>
      </c>
      <c r="K134" s="572">
        <f>N$3</f>
        <v>1</v>
      </c>
      <c r="L134" s="503">
        <f>J134*K134</f>
        <v>0</v>
      </c>
      <c r="M134" s="995">
        <v>1</v>
      </c>
      <c r="N134" s="387">
        <f>L134*M134</f>
        <v>0</v>
      </c>
      <c r="P134" s="405">
        <f>SUM(L134)</f>
        <v>0</v>
      </c>
      <c r="Q134" s="406">
        <v>0</v>
      </c>
      <c r="R134" s="266">
        <f>SUM(N134*Q134)</f>
        <v>0</v>
      </c>
      <c r="S134" s="266">
        <f>SUM(N134-R134)</f>
        <v>0</v>
      </c>
      <c r="T134" s="264"/>
    </row>
    <row r="135" spans="2:20" ht="15.75" customHeight="1" x14ac:dyDescent="0.2">
      <c r="B135" s="102"/>
      <c r="C135" s="9"/>
      <c r="D135" s="9"/>
      <c r="E135" s="9"/>
      <c r="F135" s="85"/>
      <c r="G135" s="85" t="s">
        <v>503</v>
      </c>
      <c r="H135" s="27"/>
      <c r="I135" s="448" t="s">
        <v>153</v>
      </c>
      <c r="J135" s="573">
        <v>0</v>
      </c>
      <c r="K135" s="572">
        <f>N$3</f>
        <v>1</v>
      </c>
      <c r="L135" s="503">
        <f>J135*K135</f>
        <v>0</v>
      </c>
      <c r="M135" s="995">
        <v>1</v>
      </c>
      <c r="N135" s="387">
        <f>L135*M135</f>
        <v>0</v>
      </c>
      <c r="P135" s="405">
        <f>SUM(L135)</f>
        <v>0</v>
      </c>
      <c r="Q135" s="406">
        <v>0</v>
      </c>
      <c r="R135" s="266">
        <f>SUM(N135*Q135)</f>
        <v>0</v>
      </c>
      <c r="S135" s="266">
        <f>SUM(N135-R135)</f>
        <v>0</v>
      </c>
      <c r="T135" s="264"/>
    </row>
    <row r="136" spans="2:20" ht="15.75" customHeight="1" x14ac:dyDescent="0.2">
      <c r="B136" s="102"/>
      <c r="C136" s="9"/>
      <c r="D136" s="9"/>
      <c r="E136" s="9"/>
      <c r="F136" s="85"/>
      <c r="G136" s="85" t="s">
        <v>520</v>
      </c>
      <c r="H136" s="27"/>
      <c r="I136" s="448" t="s">
        <v>153</v>
      </c>
      <c r="J136" s="573">
        <v>0</v>
      </c>
      <c r="K136" s="572">
        <f>N$3</f>
        <v>1</v>
      </c>
      <c r="L136" s="503">
        <f>J136*K136</f>
        <v>0</v>
      </c>
      <c r="M136" s="995">
        <v>1</v>
      </c>
      <c r="N136" s="387">
        <f>L136*M136</f>
        <v>0</v>
      </c>
      <c r="P136" s="405">
        <f>SUM(L136)</f>
        <v>0</v>
      </c>
      <c r="Q136" s="406">
        <v>0</v>
      </c>
      <c r="R136" s="266">
        <f>SUM(N136*Q136)</f>
        <v>0</v>
      </c>
      <c r="S136" s="266">
        <f>SUM(N136-R136)</f>
        <v>0</v>
      </c>
      <c r="T136" s="264"/>
    </row>
    <row r="137" spans="2:20" ht="15.75" customHeight="1" x14ac:dyDescent="0.2">
      <c r="B137" s="102"/>
      <c r="C137" s="9"/>
      <c r="D137" s="110" t="s">
        <v>233</v>
      </c>
      <c r="E137" s="110"/>
      <c r="F137" s="116"/>
      <c r="G137" s="118"/>
      <c r="H137" s="434"/>
      <c r="I137" s="473"/>
      <c r="J137" s="583"/>
      <c r="K137" s="614"/>
      <c r="L137" s="512"/>
      <c r="M137" s="999"/>
      <c r="N137" s="254">
        <f>SUM(N138:N145)</f>
        <v>892.87</v>
      </c>
      <c r="P137" s="409"/>
      <c r="Q137" s="410"/>
      <c r="R137" s="265">
        <f>SUM(R138:R145)</f>
        <v>0</v>
      </c>
      <c r="S137" s="265">
        <f>SUM(S138:S145)</f>
        <v>892.87</v>
      </c>
      <c r="T137" s="264"/>
    </row>
    <row r="138" spans="2:20" ht="15.75" customHeight="1" x14ac:dyDescent="0.2">
      <c r="B138" s="102"/>
      <c r="C138" s="9"/>
      <c r="D138" s="9"/>
      <c r="E138" s="85" t="s">
        <v>240</v>
      </c>
      <c r="F138" s="85" t="s">
        <v>241</v>
      </c>
      <c r="G138" s="9"/>
      <c r="H138" s="27"/>
      <c r="I138" s="448"/>
      <c r="J138" s="573"/>
      <c r="K138" s="574"/>
      <c r="L138" s="503"/>
      <c r="M138" s="995"/>
      <c r="N138" s="387"/>
      <c r="P138" s="403"/>
      <c r="Q138" s="404"/>
      <c r="R138" s="271"/>
      <c r="S138" s="271"/>
      <c r="T138" s="264"/>
    </row>
    <row r="139" spans="2:20" ht="15.75" customHeight="1" x14ac:dyDescent="0.2">
      <c r="B139" s="102"/>
      <c r="C139" s="9"/>
      <c r="D139" s="9"/>
      <c r="E139" s="9"/>
      <c r="F139" s="85" t="s">
        <v>242</v>
      </c>
      <c r="G139" s="85" t="s">
        <v>243</v>
      </c>
      <c r="H139" s="24"/>
      <c r="I139" s="448" t="s">
        <v>153</v>
      </c>
      <c r="J139" s="573">
        <v>172.5</v>
      </c>
      <c r="K139" s="572">
        <f>N$3</f>
        <v>1</v>
      </c>
      <c r="L139" s="503">
        <f>J139*K139</f>
        <v>172.5</v>
      </c>
      <c r="M139" s="995">
        <v>1</v>
      </c>
      <c r="N139" s="387">
        <f>L139*M139</f>
        <v>172.5</v>
      </c>
      <c r="P139" s="405">
        <f>SUM(L139)</f>
        <v>172.5</v>
      </c>
      <c r="Q139" s="406">
        <v>0</v>
      </c>
      <c r="R139" s="266">
        <f>SUM(N139*Q139)</f>
        <v>0</v>
      </c>
      <c r="S139" s="266">
        <f>SUM(N139-R139)</f>
        <v>172.5</v>
      </c>
      <c r="T139" s="264"/>
    </row>
    <row r="140" spans="2:20" ht="69" customHeight="1" x14ac:dyDescent="0.2">
      <c r="B140" s="102"/>
      <c r="C140" s="9"/>
      <c r="D140" s="9"/>
      <c r="E140" s="9"/>
      <c r="F140" s="85"/>
      <c r="G140" s="1074" t="s">
        <v>652</v>
      </c>
      <c r="H140" s="1075"/>
      <c r="I140" s="448"/>
      <c r="J140" s="573"/>
      <c r="K140" s="574"/>
      <c r="L140" s="503"/>
      <c r="M140" s="995"/>
      <c r="N140" s="387"/>
      <c r="P140" s="403"/>
      <c r="Q140" s="404"/>
      <c r="R140" s="271"/>
      <c r="S140" s="271"/>
      <c r="T140" s="264"/>
    </row>
    <row r="141" spans="2:20" ht="15.75" customHeight="1" x14ac:dyDescent="0.2">
      <c r="B141" s="102"/>
      <c r="C141" s="9"/>
      <c r="D141" s="9"/>
      <c r="E141" s="9"/>
      <c r="F141" s="85" t="s">
        <v>244</v>
      </c>
      <c r="G141" s="85" t="s">
        <v>521</v>
      </c>
      <c r="H141" s="24"/>
      <c r="I141" s="448" t="s">
        <v>153</v>
      </c>
      <c r="J141" s="573">
        <v>536.52</v>
      </c>
      <c r="K141" s="572">
        <f>N$3</f>
        <v>1</v>
      </c>
      <c r="L141" s="503">
        <f>J141*K141</f>
        <v>536.52</v>
      </c>
      <c r="M141" s="995">
        <v>1</v>
      </c>
      <c r="N141" s="387">
        <f>L141*M141</f>
        <v>536.52</v>
      </c>
      <c r="P141" s="405">
        <f>SUM(L141)</f>
        <v>536.52</v>
      </c>
      <c r="Q141" s="406">
        <v>0</v>
      </c>
      <c r="R141" s="266">
        <f>SUM(N141*Q141)</f>
        <v>0</v>
      </c>
      <c r="S141" s="266">
        <f>SUM(N141-R141)</f>
        <v>536.52</v>
      </c>
      <c r="T141" s="264"/>
    </row>
    <row r="142" spans="2:20" ht="87" customHeight="1" x14ac:dyDescent="0.2">
      <c r="B142" s="102"/>
      <c r="C142" s="9"/>
      <c r="D142" s="9"/>
      <c r="E142" s="9"/>
      <c r="F142" s="85"/>
      <c r="G142" s="1074" t="s">
        <v>653</v>
      </c>
      <c r="H142" s="1075"/>
      <c r="I142" s="448"/>
      <c r="J142" s="573"/>
      <c r="K142" s="574"/>
      <c r="L142" s="503"/>
      <c r="M142" s="995"/>
      <c r="N142" s="387"/>
      <c r="P142" s="403"/>
      <c r="Q142" s="404"/>
      <c r="R142" s="271"/>
      <c r="S142" s="271"/>
      <c r="T142" s="264"/>
    </row>
    <row r="143" spans="2:20" ht="16.5" x14ac:dyDescent="0.2">
      <c r="B143" s="102"/>
      <c r="C143" s="9"/>
      <c r="D143" s="9"/>
      <c r="E143" s="9"/>
      <c r="F143" s="85" t="s">
        <v>841</v>
      </c>
      <c r="G143" s="1093" t="s">
        <v>842</v>
      </c>
      <c r="H143" s="1094"/>
      <c r="I143" s="448"/>
      <c r="J143" s="573"/>
      <c r="K143" s="574"/>
      <c r="L143" s="503"/>
      <c r="M143" s="995"/>
      <c r="N143" s="387"/>
      <c r="P143" s="403"/>
      <c r="Q143" s="404"/>
      <c r="R143" s="271"/>
      <c r="S143" s="271"/>
      <c r="T143" s="264"/>
    </row>
    <row r="144" spans="2:20" ht="87" customHeight="1" x14ac:dyDescent="0.2">
      <c r="B144" s="102"/>
      <c r="C144" s="9"/>
      <c r="D144" s="9"/>
      <c r="E144" s="9"/>
      <c r="F144" s="85"/>
      <c r="G144" s="1074" t="s">
        <v>676</v>
      </c>
      <c r="H144" s="1075"/>
      <c r="I144" s="448"/>
      <c r="J144" s="573"/>
      <c r="K144" s="572"/>
      <c r="L144" s="503"/>
      <c r="M144" s="995"/>
      <c r="N144" s="387"/>
      <c r="P144" s="403"/>
      <c r="Q144" s="404"/>
      <c r="R144" s="271"/>
      <c r="S144" s="271"/>
      <c r="T144" s="264"/>
    </row>
    <row r="145" spans="2:20" ht="16.5" x14ac:dyDescent="0.2">
      <c r="B145" s="102"/>
      <c r="C145" s="9"/>
      <c r="D145" s="9"/>
      <c r="E145" s="9"/>
      <c r="F145" s="85"/>
      <c r="G145" s="85" t="s">
        <v>844</v>
      </c>
      <c r="H145" s="86"/>
      <c r="I145" s="448" t="s">
        <v>843</v>
      </c>
      <c r="J145" s="573">
        <v>183.85</v>
      </c>
      <c r="K145" s="572">
        <f>N$3</f>
        <v>1</v>
      </c>
      <c r="L145" s="503">
        <f>J145*K145</f>
        <v>183.85</v>
      </c>
      <c r="M145" s="995">
        <v>1</v>
      </c>
      <c r="N145" s="387">
        <f>L145*M145</f>
        <v>183.85</v>
      </c>
      <c r="P145" s="405">
        <f>SUM(L145)</f>
        <v>183.85</v>
      </c>
      <c r="Q145" s="406">
        <v>0</v>
      </c>
      <c r="R145" s="266">
        <f>SUM(N145*Q145)</f>
        <v>0</v>
      </c>
      <c r="S145" s="266">
        <f>SUM(N145-R145)</f>
        <v>183.85</v>
      </c>
      <c r="T145" s="264"/>
    </row>
    <row r="146" spans="2:20" ht="15.75" customHeight="1" x14ac:dyDescent="0.2">
      <c r="B146" s="102"/>
      <c r="C146" s="9"/>
      <c r="D146" s="110" t="s">
        <v>247</v>
      </c>
      <c r="E146" s="110"/>
      <c r="F146" s="116"/>
      <c r="G146" s="118"/>
      <c r="H146" s="434"/>
      <c r="I146" s="473"/>
      <c r="J146" s="583"/>
      <c r="K146" s="614"/>
      <c r="L146" s="512"/>
      <c r="M146" s="999"/>
      <c r="N146" s="254">
        <f>SUM(N147:N152)</f>
        <v>837.5</v>
      </c>
      <c r="P146" s="409"/>
      <c r="Q146" s="410"/>
      <c r="R146" s="265">
        <f>SUM(R147:R152)</f>
        <v>0</v>
      </c>
      <c r="S146" s="265">
        <f>SUM(S147:S152)</f>
        <v>837.5</v>
      </c>
      <c r="T146" s="264"/>
    </row>
    <row r="147" spans="2:20" ht="15.75" customHeight="1" x14ac:dyDescent="0.2">
      <c r="B147" s="102"/>
      <c r="C147" s="9"/>
      <c r="D147" s="9"/>
      <c r="E147" s="85" t="s">
        <v>252</v>
      </c>
      <c r="F147" s="85" t="s">
        <v>479</v>
      </c>
      <c r="G147" s="9"/>
      <c r="H147" s="27"/>
      <c r="I147" s="460"/>
      <c r="J147" s="573"/>
      <c r="K147" s="574"/>
      <c r="L147" s="508"/>
      <c r="M147" s="995"/>
      <c r="N147" s="387"/>
      <c r="P147" s="403"/>
      <c r="Q147" s="404"/>
      <c r="R147" s="271"/>
      <c r="S147" s="271"/>
      <c r="T147" s="264"/>
    </row>
    <row r="148" spans="2:20" ht="49.15" customHeight="1" x14ac:dyDescent="0.2">
      <c r="B148" s="102"/>
      <c r="C148" s="9"/>
      <c r="D148" s="9"/>
      <c r="E148" s="9"/>
      <c r="F148" s="1085" t="s">
        <v>648</v>
      </c>
      <c r="G148" s="1086"/>
      <c r="H148" s="1086"/>
      <c r="I148" s="448"/>
      <c r="J148" s="573"/>
      <c r="K148" s="574"/>
      <c r="L148" s="508" t="s">
        <v>1</v>
      </c>
      <c r="M148" s="995"/>
      <c r="N148" s="387"/>
      <c r="P148" s="403"/>
      <c r="Q148" s="404"/>
      <c r="R148" s="271"/>
      <c r="S148" s="271"/>
      <c r="T148" s="264"/>
    </row>
    <row r="149" spans="2:20" ht="15.75" customHeight="1" x14ac:dyDescent="0.2">
      <c r="B149" s="102"/>
      <c r="C149" s="9"/>
      <c r="D149" s="9"/>
      <c r="E149" s="9"/>
      <c r="F149" s="85" t="s">
        <v>257</v>
      </c>
      <c r="G149" s="85" t="s">
        <v>816</v>
      </c>
      <c r="H149" s="27"/>
      <c r="I149" s="448" t="s">
        <v>153</v>
      </c>
      <c r="J149" s="573">
        <v>266.5</v>
      </c>
      <c r="K149" s="572">
        <f>N$3</f>
        <v>1</v>
      </c>
      <c r="L149" s="503">
        <f>J149*K149</f>
        <v>266.5</v>
      </c>
      <c r="M149" s="995">
        <v>1</v>
      </c>
      <c r="N149" s="387">
        <f>L149*M149</f>
        <v>266.5</v>
      </c>
      <c r="P149" s="405">
        <f>SUM(L149)</f>
        <v>266.5</v>
      </c>
      <c r="Q149" s="406">
        <v>0</v>
      </c>
      <c r="R149" s="266">
        <f>SUM(N149*Q149)</f>
        <v>0</v>
      </c>
      <c r="S149" s="266">
        <f>SUM(N149-R149)</f>
        <v>266.5</v>
      </c>
      <c r="T149" s="264"/>
    </row>
    <row r="150" spans="2:20" ht="15.75" customHeight="1" x14ac:dyDescent="0.2">
      <c r="B150" s="102"/>
      <c r="C150" s="9"/>
      <c r="D150" s="9"/>
      <c r="E150" s="9"/>
      <c r="F150" s="85" t="s">
        <v>522</v>
      </c>
      <c r="G150" s="85" t="s">
        <v>818</v>
      </c>
      <c r="H150" s="27"/>
      <c r="I150" s="448" t="s">
        <v>153</v>
      </c>
      <c r="J150" s="573">
        <v>266.5</v>
      </c>
      <c r="K150" s="572">
        <f>N$3</f>
        <v>1</v>
      </c>
      <c r="L150" s="503">
        <f>J150*K150</f>
        <v>266.5</v>
      </c>
      <c r="M150" s="995">
        <v>1</v>
      </c>
      <c r="N150" s="387">
        <f>L150*M150</f>
        <v>266.5</v>
      </c>
      <c r="P150" s="405">
        <f>SUM(L150)</f>
        <v>266.5</v>
      </c>
      <c r="Q150" s="406">
        <v>0</v>
      </c>
      <c r="R150" s="266">
        <f>SUM(N150*Q150)</f>
        <v>0</v>
      </c>
      <c r="S150" s="266">
        <f>SUM(N150-R150)</f>
        <v>266.5</v>
      </c>
      <c r="T150" s="264"/>
    </row>
    <row r="151" spans="2:20" ht="15.75" customHeight="1" x14ac:dyDescent="0.2">
      <c r="B151" s="102"/>
      <c r="C151" s="9"/>
      <c r="D151" s="9"/>
      <c r="E151" s="9"/>
      <c r="F151" s="85" t="s">
        <v>523</v>
      </c>
      <c r="G151" s="85" t="s">
        <v>817</v>
      </c>
      <c r="H151" s="27"/>
      <c r="I151" s="448" t="s">
        <v>153</v>
      </c>
      <c r="J151" s="573">
        <v>304.5</v>
      </c>
      <c r="K151" s="572">
        <f>N$3</f>
        <v>1</v>
      </c>
      <c r="L151" s="503">
        <f>J151*K151</f>
        <v>304.5</v>
      </c>
      <c r="M151" s="995">
        <v>1</v>
      </c>
      <c r="N151" s="387">
        <f>L151*M151</f>
        <v>304.5</v>
      </c>
      <c r="P151" s="405">
        <f>SUM(L151)</f>
        <v>304.5</v>
      </c>
      <c r="Q151" s="406">
        <v>0</v>
      </c>
      <c r="R151" s="266">
        <f>SUM(N151*Q151)</f>
        <v>0</v>
      </c>
      <c r="S151" s="266">
        <f>SUM(N151-R151)</f>
        <v>304.5</v>
      </c>
      <c r="T151" s="264"/>
    </row>
    <row r="152" spans="2:20" ht="15.75" customHeight="1" x14ac:dyDescent="0.2">
      <c r="B152" s="103"/>
      <c r="C152" s="4"/>
      <c r="D152" s="4"/>
      <c r="E152" s="4"/>
      <c r="F152" s="5"/>
      <c r="G152" s="4"/>
      <c r="H152" s="437"/>
      <c r="I152" s="460"/>
      <c r="J152" s="573"/>
      <c r="K152" s="574"/>
      <c r="L152" s="508"/>
      <c r="M152" s="1000"/>
      <c r="N152" s="627"/>
      <c r="P152" s="403"/>
      <c r="Q152" s="404"/>
      <c r="R152" s="271"/>
      <c r="S152" s="271"/>
      <c r="T152" s="264"/>
    </row>
    <row r="153" spans="2:20" ht="15.75" customHeight="1" x14ac:dyDescent="0.2">
      <c r="B153" s="122" t="s">
        <v>260</v>
      </c>
      <c r="C153" s="128"/>
      <c r="D153" s="128"/>
      <c r="E153" s="128"/>
      <c r="F153" s="129"/>
      <c r="G153" s="128"/>
      <c r="H153" s="436"/>
      <c r="I153" s="580"/>
      <c r="J153" s="615"/>
      <c r="K153" s="616"/>
      <c r="L153" s="591"/>
      <c r="M153" s="1001"/>
      <c r="N153" s="259">
        <f>N154</f>
        <v>81</v>
      </c>
      <c r="P153" s="411"/>
      <c r="Q153" s="412"/>
      <c r="R153" s="274">
        <f>R154</f>
        <v>0</v>
      </c>
      <c r="S153" s="274">
        <f>S154</f>
        <v>81</v>
      </c>
      <c r="T153" s="264"/>
    </row>
    <row r="154" spans="2:20" ht="15.75" customHeight="1" x14ac:dyDescent="0.2">
      <c r="B154" s="102"/>
      <c r="C154" s="84" t="s">
        <v>322</v>
      </c>
      <c r="D154" s="63"/>
      <c r="E154" s="63"/>
      <c r="F154" s="61"/>
      <c r="G154" s="63"/>
      <c r="H154" s="433"/>
      <c r="I154" s="469"/>
      <c r="J154" s="612"/>
      <c r="K154" s="613"/>
      <c r="L154" s="511"/>
      <c r="M154" s="998"/>
      <c r="N154" s="258">
        <f>N155+N160+N174</f>
        <v>81</v>
      </c>
      <c r="P154" s="399"/>
      <c r="Q154" s="400"/>
      <c r="R154" s="270">
        <f>R155+R160+R174</f>
        <v>0</v>
      </c>
      <c r="S154" s="270">
        <f>S155+S160+S174</f>
        <v>81</v>
      </c>
      <c r="T154" s="264"/>
    </row>
    <row r="155" spans="2:20" ht="15.75" customHeight="1" x14ac:dyDescent="0.2">
      <c r="B155" s="102"/>
      <c r="C155" s="9"/>
      <c r="D155" s="110" t="s">
        <v>323</v>
      </c>
      <c r="E155" s="110"/>
      <c r="F155" s="116"/>
      <c r="G155" s="118"/>
      <c r="H155" s="434"/>
      <c r="I155" s="482"/>
      <c r="J155" s="617"/>
      <c r="K155" s="618"/>
      <c r="L155" s="514"/>
      <c r="M155" s="1002"/>
      <c r="N155" s="254">
        <f>SUM(N156:N159)</f>
        <v>2</v>
      </c>
      <c r="P155" s="409"/>
      <c r="Q155" s="410"/>
      <c r="R155" s="265">
        <f>SUM(R156:R159)</f>
        <v>0</v>
      </c>
      <c r="S155" s="265">
        <f>SUM(S156:S159)</f>
        <v>2</v>
      </c>
      <c r="T155" s="264"/>
    </row>
    <row r="156" spans="2:20" ht="15.75" customHeight="1" x14ac:dyDescent="0.2">
      <c r="B156" s="102"/>
      <c r="C156" s="9"/>
      <c r="D156" s="9"/>
      <c r="E156" s="85" t="s">
        <v>324</v>
      </c>
      <c r="F156" s="85" t="s">
        <v>325</v>
      </c>
      <c r="G156" s="9"/>
      <c r="H156" s="27"/>
      <c r="I156" s="460"/>
      <c r="J156" s="573"/>
      <c r="K156" s="574"/>
      <c r="L156" s="508"/>
      <c r="M156" s="995"/>
      <c r="N156" s="387"/>
      <c r="P156" s="403"/>
      <c r="Q156" s="404"/>
      <c r="R156" s="271"/>
      <c r="S156" s="271"/>
      <c r="T156" s="264"/>
    </row>
    <row r="157" spans="2:20" ht="83.25" customHeight="1" x14ac:dyDescent="0.2">
      <c r="B157" s="102"/>
      <c r="C157" s="9"/>
      <c r="D157" s="9"/>
      <c r="E157" s="9"/>
      <c r="F157" s="1085" t="s">
        <v>654</v>
      </c>
      <c r="G157" s="1086"/>
      <c r="H157" s="1086"/>
      <c r="I157" s="460"/>
      <c r="J157" s="573"/>
      <c r="K157" s="574"/>
      <c r="L157" s="508"/>
      <c r="M157" s="995"/>
      <c r="N157" s="387"/>
      <c r="P157" s="403"/>
      <c r="Q157" s="404"/>
      <c r="R157" s="271"/>
      <c r="S157" s="271"/>
      <c r="T157" s="264"/>
    </row>
    <row r="158" spans="2:20" ht="16.5" x14ac:dyDescent="0.2">
      <c r="B158" s="102"/>
      <c r="C158" s="9"/>
      <c r="D158" s="9"/>
      <c r="E158" s="9"/>
      <c r="F158" s="85" t="s">
        <v>326</v>
      </c>
      <c r="G158" s="85" t="s">
        <v>327</v>
      </c>
      <c r="H158" s="86"/>
      <c r="I158" s="460" t="s">
        <v>83</v>
      </c>
      <c r="J158" s="573">
        <v>1</v>
      </c>
      <c r="K158" s="572">
        <f>N$3</f>
        <v>1</v>
      </c>
      <c r="L158" s="503">
        <f>J158*K158</f>
        <v>1</v>
      </c>
      <c r="M158" s="995">
        <v>1</v>
      </c>
      <c r="N158" s="387">
        <f>L158*M158</f>
        <v>1</v>
      </c>
      <c r="P158" s="405">
        <f>SUM(L158)</f>
        <v>1</v>
      </c>
      <c r="Q158" s="406">
        <v>0</v>
      </c>
      <c r="R158" s="266">
        <f>SUM(N158*Q158)</f>
        <v>0</v>
      </c>
      <c r="S158" s="266">
        <f>SUM(N158-R158)</f>
        <v>1</v>
      </c>
      <c r="T158" s="264"/>
    </row>
    <row r="159" spans="2:20" ht="15.75" customHeight="1" x14ac:dyDescent="0.2">
      <c r="B159" s="102"/>
      <c r="C159" s="9"/>
      <c r="D159" s="9"/>
      <c r="E159" s="9"/>
      <c r="F159" s="85" t="s">
        <v>328</v>
      </c>
      <c r="G159" s="85" t="s">
        <v>329</v>
      </c>
      <c r="H159" s="27"/>
      <c r="I159" s="460" t="s">
        <v>83</v>
      </c>
      <c r="J159" s="573">
        <v>1</v>
      </c>
      <c r="K159" s="572">
        <f>N$3</f>
        <v>1</v>
      </c>
      <c r="L159" s="503">
        <f>J159*K159</f>
        <v>1</v>
      </c>
      <c r="M159" s="995">
        <v>1</v>
      </c>
      <c r="N159" s="387">
        <f>L159*M159</f>
        <v>1</v>
      </c>
      <c r="P159" s="405">
        <f>SUM(L159)</f>
        <v>1</v>
      </c>
      <c r="Q159" s="406">
        <v>0</v>
      </c>
      <c r="R159" s="266">
        <f>SUM(N159*Q159)</f>
        <v>0</v>
      </c>
      <c r="S159" s="266">
        <f>SUM(N159-R159)</f>
        <v>1</v>
      </c>
      <c r="T159" s="264"/>
    </row>
    <row r="160" spans="2:20" ht="15.75" customHeight="1" x14ac:dyDescent="0.2">
      <c r="B160" s="102"/>
      <c r="C160" s="9"/>
      <c r="D160" s="110" t="s">
        <v>330</v>
      </c>
      <c r="E160" s="110"/>
      <c r="F160" s="116"/>
      <c r="G160" s="118"/>
      <c r="H160" s="434"/>
      <c r="I160" s="473"/>
      <c r="J160" s="583"/>
      <c r="K160" s="614"/>
      <c r="L160" s="512"/>
      <c r="M160" s="999"/>
      <c r="N160" s="254">
        <f>SUM(N161:N173)</f>
        <v>78</v>
      </c>
      <c r="P160" s="409"/>
      <c r="Q160" s="410"/>
      <c r="R160" s="265">
        <f>SUM(R161:R173)</f>
        <v>0</v>
      </c>
      <c r="S160" s="265">
        <f>SUM(S161:S173)</f>
        <v>78</v>
      </c>
      <c r="T160" s="264"/>
    </row>
    <row r="161" spans="2:20" ht="15.75" customHeight="1" x14ac:dyDescent="0.2">
      <c r="B161" s="102"/>
      <c r="C161" s="9"/>
      <c r="D161" s="9"/>
      <c r="E161" s="85" t="s">
        <v>331</v>
      </c>
      <c r="F161" s="85" t="s">
        <v>824</v>
      </c>
      <c r="G161" s="9"/>
      <c r="H161" s="27"/>
      <c r="I161" s="460" t="s">
        <v>87</v>
      </c>
      <c r="J161" s="573">
        <v>1</v>
      </c>
      <c r="K161" s="572">
        <f>N$3</f>
        <v>1</v>
      </c>
      <c r="L161" s="503">
        <f>J161*K161</f>
        <v>1</v>
      </c>
      <c r="M161" s="995">
        <v>1</v>
      </c>
      <c r="N161" s="387">
        <f>L161*M161</f>
        <v>1</v>
      </c>
      <c r="P161" s="405">
        <f>SUM(L161)</f>
        <v>1</v>
      </c>
      <c r="Q161" s="406">
        <v>0</v>
      </c>
      <c r="R161" s="266">
        <f>SUM(N161*Q161)</f>
        <v>0</v>
      </c>
      <c r="S161" s="266">
        <f>SUM(N161-R161)</f>
        <v>1</v>
      </c>
      <c r="T161" s="264"/>
    </row>
    <row r="162" spans="2:20" ht="99" customHeight="1" x14ac:dyDescent="0.2">
      <c r="B162" s="102"/>
      <c r="C162" s="9"/>
      <c r="D162" s="9"/>
      <c r="E162" s="9"/>
      <c r="F162" s="1085" t="s">
        <v>655</v>
      </c>
      <c r="G162" s="1086"/>
      <c r="H162" s="1086"/>
      <c r="I162" s="460"/>
      <c r="J162" s="573"/>
      <c r="K162" s="574"/>
      <c r="L162" s="508"/>
      <c r="M162" s="995"/>
      <c r="N162" s="387"/>
      <c r="P162" s="403"/>
      <c r="Q162" s="404"/>
      <c r="R162" s="271"/>
      <c r="S162" s="271"/>
      <c r="T162" s="264"/>
    </row>
    <row r="163" spans="2:20" ht="15.75" customHeight="1" x14ac:dyDescent="0.2">
      <c r="B163" s="102"/>
      <c r="C163" s="9"/>
      <c r="D163" s="9"/>
      <c r="E163" s="85" t="s">
        <v>333</v>
      </c>
      <c r="F163" s="85" t="s">
        <v>334</v>
      </c>
      <c r="G163" s="9"/>
      <c r="H163" s="27"/>
      <c r="I163" s="460"/>
      <c r="J163" s="573"/>
      <c r="K163" s="574"/>
      <c r="L163" s="508"/>
      <c r="M163" s="995"/>
      <c r="N163" s="387"/>
      <c r="P163" s="403"/>
      <c r="Q163" s="404"/>
      <c r="R163" s="271"/>
      <c r="S163" s="271"/>
      <c r="T163" s="264"/>
    </row>
    <row r="164" spans="2:20" ht="47.45" customHeight="1" x14ac:dyDescent="0.2">
      <c r="B164" s="102"/>
      <c r="C164" s="9"/>
      <c r="D164" s="9"/>
      <c r="E164" s="9"/>
      <c r="F164" s="1085" t="s">
        <v>656</v>
      </c>
      <c r="G164" s="1086"/>
      <c r="H164" s="1086"/>
      <c r="I164" s="460"/>
      <c r="J164" s="573"/>
      <c r="K164" s="574"/>
      <c r="L164" s="508"/>
      <c r="M164" s="995"/>
      <c r="N164" s="387"/>
      <c r="P164" s="403"/>
      <c r="Q164" s="404"/>
      <c r="R164" s="271"/>
      <c r="S164" s="271"/>
      <c r="T164" s="264"/>
    </row>
    <row r="165" spans="2:20" ht="15.75" customHeight="1" x14ac:dyDescent="0.2">
      <c r="B165" s="102"/>
      <c r="C165" s="9"/>
      <c r="D165" s="9"/>
      <c r="E165" s="9"/>
      <c r="F165" s="85" t="s">
        <v>335</v>
      </c>
      <c r="G165" s="85" t="s">
        <v>480</v>
      </c>
      <c r="H165" s="86"/>
      <c r="I165" s="460" t="s">
        <v>83</v>
      </c>
      <c r="J165" s="573">
        <v>36</v>
      </c>
      <c r="K165" s="572">
        <f>N$3</f>
        <v>1</v>
      </c>
      <c r="L165" s="503">
        <f>J165*K165</f>
        <v>36</v>
      </c>
      <c r="M165" s="995">
        <v>1</v>
      </c>
      <c r="N165" s="387">
        <f t="shared" ref="N165:N173" si="4">L165*M165</f>
        <v>36</v>
      </c>
      <c r="P165" s="405">
        <f>SUM(L165)</f>
        <v>36</v>
      </c>
      <c r="Q165" s="406">
        <v>0</v>
      </c>
      <c r="R165" s="266">
        <f>SUM(N165*Q165)</f>
        <v>0</v>
      </c>
      <c r="S165" s="266">
        <f>SUM(N165-R165)</f>
        <v>36</v>
      </c>
      <c r="T165" s="264"/>
    </row>
    <row r="166" spans="2:20" ht="15.75" customHeight="1" x14ac:dyDescent="0.2">
      <c r="B166" s="102"/>
      <c r="C166" s="9"/>
      <c r="D166" s="9"/>
      <c r="E166" s="9"/>
      <c r="F166" s="85" t="s">
        <v>337</v>
      </c>
      <c r="G166" s="20" t="s">
        <v>338</v>
      </c>
      <c r="H166" s="86"/>
      <c r="I166" s="460" t="s">
        <v>87</v>
      </c>
      <c r="J166" s="573">
        <v>1</v>
      </c>
      <c r="K166" s="572">
        <f>N$3</f>
        <v>1</v>
      </c>
      <c r="L166" s="503">
        <f>J166*K166</f>
        <v>1</v>
      </c>
      <c r="M166" s="995">
        <v>1</v>
      </c>
      <c r="N166" s="387">
        <f t="shared" si="4"/>
        <v>1</v>
      </c>
      <c r="P166" s="405">
        <f>SUM(L166)</f>
        <v>1</v>
      </c>
      <c r="Q166" s="406">
        <v>0</v>
      </c>
      <c r="R166" s="266">
        <f>SUM(N166*Q166)</f>
        <v>0</v>
      </c>
      <c r="S166" s="266">
        <f>SUM(N166-R166)</f>
        <v>1</v>
      </c>
      <c r="T166" s="264"/>
    </row>
    <row r="167" spans="2:20" ht="15.75" customHeight="1" x14ac:dyDescent="0.2">
      <c r="B167" s="102"/>
      <c r="C167" s="9"/>
      <c r="D167" s="9"/>
      <c r="E167" s="85" t="s">
        <v>339</v>
      </c>
      <c r="F167" s="85" t="s">
        <v>340</v>
      </c>
      <c r="G167" s="9"/>
      <c r="H167" s="27"/>
      <c r="I167" s="460"/>
      <c r="J167" s="573"/>
      <c r="K167" s="574"/>
      <c r="L167" s="508"/>
      <c r="M167" s="995"/>
      <c r="N167" s="387"/>
      <c r="P167" s="403"/>
      <c r="Q167" s="404"/>
      <c r="R167" s="271"/>
      <c r="S167" s="271"/>
      <c r="T167" s="264"/>
    </row>
    <row r="168" spans="2:20" ht="72.75" customHeight="1" x14ac:dyDescent="0.2">
      <c r="B168" s="102"/>
      <c r="C168" s="9"/>
      <c r="D168" s="9"/>
      <c r="E168" s="9"/>
      <c r="F168" s="1085" t="s">
        <v>657</v>
      </c>
      <c r="G168" s="1086"/>
      <c r="H168" s="1086"/>
      <c r="I168" s="460"/>
      <c r="J168" s="573"/>
      <c r="K168" s="574"/>
      <c r="L168" s="508"/>
      <c r="M168" s="995"/>
      <c r="N168" s="387"/>
      <c r="P168" s="403"/>
      <c r="Q168" s="404"/>
      <c r="R168" s="271"/>
      <c r="S168" s="271"/>
      <c r="T168" s="264"/>
    </row>
    <row r="169" spans="2:20" ht="15.75" customHeight="1" x14ac:dyDescent="0.2">
      <c r="B169" s="102"/>
      <c r="C169" s="9"/>
      <c r="D169" s="9"/>
      <c r="E169" s="9"/>
      <c r="F169" s="85" t="s">
        <v>341</v>
      </c>
      <c r="G169" s="85" t="s">
        <v>342</v>
      </c>
      <c r="H169" s="86"/>
      <c r="I169" s="460" t="s">
        <v>83</v>
      </c>
      <c r="J169" s="573">
        <v>21</v>
      </c>
      <c r="K169" s="572">
        <f>N$3</f>
        <v>1</v>
      </c>
      <c r="L169" s="503">
        <f>J169*K169</f>
        <v>21</v>
      </c>
      <c r="M169" s="995">
        <v>1</v>
      </c>
      <c r="N169" s="387">
        <f t="shared" si="4"/>
        <v>21</v>
      </c>
      <c r="P169" s="405">
        <f>SUM(L169)</f>
        <v>21</v>
      </c>
      <c r="Q169" s="406">
        <v>0</v>
      </c>
      <c r="R169" s="266">
        <f>SUM(N169*Q169)</f>
        <v>0</v>
      </c>
      <c r="S169" s="266">
        <f>SUM(N169-R169)</f>
        <v>21</v>
      </c>
      <c r="T169" s="264"/>
    </row>
    <row r="170" spans="2:20" ht="15.75" customHeight="1" x14ac:dyDescent="0.2">
      <c r="B170" s="102"/>
      <c r="C170" s="9"/>
      <c r="D170" s="9"/>
      <c r="E170" s="9"/>
      <c r="F170" s="85" t="s">
        <v>343</v>
      </c>
      <c r="G170" s="85" t="s">
        <v>344</v>
      </c>
      <c r="H170" s="86"/>
      <c r="I170" s="460" t="s">
        <v>83</v>
      </c>
      <c r="J170" s="573">
        <v>1</v>
      </c>
      <c r="K170" s="572">
        <f>N$3</f>
        <v>1</v>
      </c>
      <c r="L170" s="503">
        <f>J170*K170</f>
        <v>1</v>
      </c>
      <c r="M170" s="995">
        <v>1</v>
      </c>
      <c r="N170" s="387">
        <f t="shared" si="4"/>
        <v>1</v>
      </c>
      <c r="P170" s="405">
        <f>SUM(L170)</f>
        <v>1</v>
      </c>
      <c r="Q170" s="406">
        <v>0</v>
      </c>
      <c r="R170" s="266">
        <f>SUM(N170*Q170)</f>
        <v>0</v>
      </c>
      <c r="S170" s="266">
        <f>SUM(N170-R170)</f>
        <v>1</v>
      </c>
      <c r="T170" s="264"/>
    </row>
    <row r="171" spans="2:20" ht="15.75" customHeight="1" x14ac:dyDescent="0.2">
      <c r="B171" s="102"/>
      <c r="C171" s="9"/>
      <c r="D171" s="9"/>
      <c r="E171" s="85" t="s">
        <v>345</v>
      </c>
      <c r="F171" s="85" t="s">
        <v>346</v>
      </c>
      <c r="G171" s="9"/>
      <c r="H171" s="27"/>
      <c r="I171" s="460"/>
      <c r="J171" s="573"/>
      <c r="K171" s="574"/>
      <c r="L171" s="508"/>
      <c r="M171" s="995"/>
      <c r="N171" s="387"/>
      <c r="P171" s="403"/>
      <c r="Q171" s="404"/>
      <c r="R171" s="271"/>
      <c r="S171" s="271"/>
      <c r="T171" s="264"/>
    </row>
    <row r="172" spans="2:20" ht="72.75" customHeight="1" x14ac:dyDescent="0.2">
      <c r="B172" s="102"/>
      <c r="C172" s="9"/>
      <c r="D172" s="9"/>
      <c r="E172" s="9"/>
      <c r="F172" s="1085" t="s">
        <v>658</v>
      </c>
      <c r="G172" s="1086"/>
      <c r="H172" s="1086"/>
      <c r="I172" s="460"/>
      <c r="J172" s="573"/>
      <c r="K172" s="574"/>
      <c r="L172" s="508"/>
      <c r="M172" s="995"/>
      <c r="N172" s="387"/>
      <c r="P172" s="403"/>
      <c r="Q172" s="404"/>
      <c r="R172" s="271"/>
      <c r="S172" s="271"/>
      <c r="T172" s="264"/>
    </row>
    <row r="173" spans="2:20" ht="15.75" customHeight="1" x14ac:dyDescent="0.2">
      <c r="B173" s="102"/>
      <c r="C173" s="9"/>
      <c r="D173" s="9"/>
      <c r="E173" s="9"/>
      <c r="F173" s="85" t="s">
        <v>347</v>
      </c>
      <c r="G173" s="85" t="s">
        <v>348</v>
      </c>
      <c r="H173" s="86"/>
      <c r="I173" s="460" t="s">
        <v>83</v>
      </c>
      <c r="J173" s="573">
        <v>18</v>
      </c>
      <c r="K173" s="572">
        <f>N$3</f>
        <v>1</v>
      </c>
      <c r="L173" s="503">
        <f>J173*K173</f>
        <v>18</v>
      </c>
      <c r="M173" s="995">
        <v>1</v>
      </c>
      <c r="N173" s="387">
        <f t="shared" si="4"/>
        <v>18</v>
      </c>
      <c r="P173" s="405">
        <f>SUM(L173)</f>
        <v>18</v>
      </c>
      <c r="Q173" s="406">
        <v>0</v>
      </c>
      <c r="R173" s="266">
        <f>SUM(N173*Q173)</f>
        <v>0</v>
      </c>
      <c r="S173" s="266">
        <f>SUM(N173-R173)</f>
        <v>18</v>
      </c>
      <c r="T173" s="264"/>
    </row>
    <row r="174" spans="2:20" ht="15.75" customHeight="1" x14ac:dyDescent="0.2">
      <c r="B174" s="102"/>
      <c r="C174" s="9"/>
      <c r="D174" s="110" t="s">
        <v>349</v>
      </c>
      <c r="E174" s="110"/>
      <c r="F174" s="116"/>
      <c r="G174" s="118"/>
      <c r="H174" s="434"/>
      <c r="I174" s="482"/>
      <c r="J174" s="617"/>
      <c r="K174" s="618"/>
      <c r="L174" s="514"/>
      <c r="M174" s="1002"/>
      <c r="N174" s="254">
        <f>SUM(N175:N177)</f>
        <v>1</v>
      </c>
      <c r="P174" s="409"/>
      <c r="Q174" s="410"/>
      <c r="R174" s="265">
        <f>SUM(R175:R177)</f>
        <v>0</v>
      </c>
      <c r="S174" s="265">
        <f>SUM(S175:S177)</f>
        <v>1</v>
      </c>
      <c r="T174" s="264"/>
    </row>
    <row r="175" spans="2:20" ht="15.75" customHeight="1" x14ac:dyDescent="0.2">
      <c r="B175" s="102"/>
      <c r="C175" s="9"/>
      <c r="D175" s="9"/>
      <c r="E175" s="85" t="s">
        <v>350</v>
      </c>
      <c r="F175" s="85" t="s">
        <v>351</v>
      </c>
      <c r="G175" s="9"/>
      <c r="H175" s="27"/>
      <c r="I175" s="460" t="s">
        <v>87</v>
      </c>
      <c r="J175" s="573">
        <v>1</v>
      </c>
      <c r="K175" s="572">
        <f>N$3</f>
        <v>1</v>
      </c>
      <c r="L175" s="503">
        <f>J175*K175</f>
        <v>1</v>
      </c>
      <c r="M175" s="995">
        <v>1</v>
      </c>
      <c r="N175" s="387">
        <f>L175*M175</f>
        <v>1</v>
      </c>
      <c r="P175" s="405">
        <f>SUM(L175)</f>
        <v>1</v>
      </c>
      <c r="Q175" s="406">
        <v>0</v>
      </c>
      <c r="R175" s="266">
        <f>SUM(N175*Q175)</f>
        <v>0</v>
      </c>
      <c r="S175" s="266">
        <f>SUM(N175-R175)</f>
        <v>1</v>
      </c>
      <c r="T175" s="264"/>
    </row>
    <row r="176" spans="2:20" ht="54" customHeight="1" x14ac:dyDescent="0.2">
      <c r="B176" s="217"/>
      <c r="C176" s="218"/>
      <c r="D176" s="218"/>
      <c r="E176" s="218"/>
      <c r="F176" s="1089" t="s">
        <v>659</v>
      </c>
      <c r="G176" s="1090"/>
      <c r="H176" s="1090"/>
      <c r="I176" s="486"/>
      <c r="J176" s="578"/>
      <c r="K176" s="619"/>
      <c r="L176" s="515"/>
      <c r="M176" s="1005"/>
      <c r="N176" s="628"/>
      <c r="P176" s="549"/>
      <c r="Q176" s="550"/>
      <c r="R176" s="322"/>
      <c r="S176" s="322"/>
      <c r="T176" s="264"/>
    </row>
    <row r="177" spans="2:20" ht="15.75" customHeight="1" x14ac:dyDescent="0.2">
      <c r="B177" s="219"/>
      <c r="C177" s="220"/>
      <c r="D177" s="220"/>
      <c r="E177" s="220"/>
      <c r="F177" s="221"/>
      <c r="G177" s="220"/>
      <c r="H177" s="438"/>
      <c r="I177" s="490"/>
      <c r="J177" s="621"/>
      <c r="K177" s="622"/>
      <c r="L177" s="592"/>
      <c r="M177" s="1006"/>
      <c r="N177" s="630"/>
      <c r="P177" s="421"/>
      <c r="Q177" s="422"/>
      <c r="R177" s="282"/>
      <c r="S177" s="282"/>
      <c r="T177" s="264"/>
    </row>
    <row r="178" spans="2:20" ht="15.75" customHeight="1" x14ac:dyDescent="0.2">
      <c r="B178" s="104"/>
      <c r="C178" s="28"/>
      <c r="D178" s="28"/>
      <c r="E178" s="28"/>
      <c r="F178" s="29"/>
      <c r="G178" s="28"/>
      <c r="H178" s="351" t="s">
        <v>875</v>
      </c>
      <c r="I178" s="493"/>
      <c r="J178" s="494"/>
      <c r="K178" s="494"/>
      <c r="L178" s="593"/>
      <c r="M178" s="1007"/>
      <c r="N178" s="260">
        <f>N153+N111+N43+N6</f>
        <v>3264.366</v>
      </c>
      <c r="P178" s="718" t="s">
        <v>874</v>
      </c>
      <c r="Q178" s="423"/>
      <c r="R178" s="275">
        <f>R153+R111+R43+R6</f>
        <v>0</v>
      </c>
      <c r="S178" s="275">
        <f>S153+S111+S43+S6</f>
        <v>3264.366</v>
      </c>
      <c r="T178" s="264"/>
    </row>
    <row r="179" spans="2:20" ht="15.75" customHeight="1" x14ac:dyDescent="0.2">
      <c r="B179" s="106"/>
      <c r="C179" s="107"/>
      <c r="D179" s="107"/>
      <c r="E179" s="107"/>
      <c r="F179" s="108"/>
      <c r="G179" s="107"/>
      <c r="H179" s="352"/>
      <c r="I179" s="495"/>
      <c r="J179" s="623"/>
      <c r="K179" s="624"/>
      <c r="L179" s="594"/>
      <c r="M179" s="1008"/>
      <c r="N179" s="631"/>
      <c r="P179" s="424"/>
      <c r="Q179" s="425"/>
      <c r="R179" s="276"/>
      <c r="S179" s="276"/>
      <c r="T179" s="277"/>
    </row>
    <row r="180" spans="2:20" ht="15.75" customHeight="1" x14ac:dyDescent="0.2">
      <c r="B180" s="30"/>
      <c r="C180" s="31"/>
      <c r="D180" s="31"/>
      <c r="E180" s="31"/>
      <c r="F180" s="32"/>
      <c r="G180" s="31"/>
      <c r="H180" s="31"/>
      <c r="I180" s="33"/>
      <c r="J180" s="195"/>
      <c r="K180" s="196"/>
      <c r="L180" s="190"/>
      <c r="M180" s="1009"/>
      <c r="N180" s="133"/>
    </row>
  </sheetData>
  <mergeCells count="61">
    <mergeCell ref="G42:H42"/>
    <mergeCell ref="F90:H90"/>
    <mergeCell ref="G64:H64"/>
    <mergeCell ref="G65:H65"/>
    <mergeCell ref="F176:H176"/>
    <mergeCell ref="B2:L2"/>
    <mergeCell ref="G144:H144"/>
    <mergeCell ref="G143:H143"/>
    <mergeCell ref="G110:H110"/>
    <mergeCell ref="G122:H122"/>
    <mergeCell ref="G124:H124"/>
    <mergeCell ref="F115:H115"/>
    <mergeCell ref="G129:H129"/>
    <mergeCell ref="G133:H133"/>
    <mergeCell ref="G140:H140"/>
    <mergeCell ref="G142:H142"/>
    <mergeCell ref="G38:H38"/>
    <mergeCell ref="G40:H40"/>
    <mergeCell ref="F168:H168"/>
    <mergeCell ref="F172:H172"/>
    <mergeCell ref="F148:H148"/>
    <mergeCell ref="G93:H93"/>
    <mergeCell ref="G95:H95"/>
    <mergeCell ref="F98:H98"/>
    <mergeCell ref="F104:H104"/>
    <mergeCell ref="F107:H107"/>
    <mergeCell ref="F157:H157"/>
    <mergeCell ref="F162:H162"/>
    <mergeCell ref="F164:H164"/>
    <mergeCell ref="F23:H23"/>
    <mergeCell ref="G76:H76"/>
    <mergeCell ref="G80:H80"/>
    <mergeCell ref="G82:H82"/>
    <mergeCell ref="G87:H87"/>
    <mergeCell ref="F26:H26"/>
    <mergeCell ref="F28:H28"/>
    <mergeCell ref="F30:H30"/>
    <mergeCell ref="F32:H32"/>
    <mergeCell ref="F35:H35"/>
    <mergeCell ref="G58:H58"/>
    <mergeCell ref="G61:H61"/>
    <mergeCell ref="G70:H70"/>
    <mergeCell ref="G72:H72"/>
    <mergeCell ref="G74:H74"/>
    <mergeCell ref="G53:H53"/>
    <mergeCell ref="P3:T3"/>
    <mergeCell ref="P2:T2"/>
    <mergeCell ref="G92:H92"/>
    <mergeCell ref="G94:H94"/>
    <mergeCell ref="G19:H19"/>
    <mergeCell ref="B3:L3"/>
    <mergeCell ref="G4:H4"/>
    <mergeCell ref="G5:H5"/>
    <mergeCell ref="G6:H6"/>
    <mergeCell ref="G7:H7"/>
    <mergeCell ref="G11:H11"/>
    <mergeCell ref="G13:H13"/>
    <mergeCell ref="G15:H15"/>
    <mergeCell ref="G17:H17"/>
    <mergeCell ref="G48:H48"/>
    <mergeCell ref="G21:H21"/>
  </mergeCells>
  <phoneticPr fontId="6" type="noConversion"/>
  <printOptions horizontalCentered="1"/>
  <pageMargins left="0.39370078740157483" right="0.39370078740157483" top="0.39370078740157483" bottom="0.39370078740157483" header="0.31496062992125984" footer="0.31496062992125984"/>
  <pageSetup paperSize="119" scale="70" fitToHeight="0" orientation="landscape" horizontalDpi="300" verticalDpi="300" r:id="rId1"/>
  <headerFooter>
    <oddFooter>&amp;CPage &amp;P/&amp;N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Z171"/>
  <sheetViews>
    <sheetView zoomScale="93" zoomScaleNormal="93" zoomScaleSheetLayoutView="70" workbookViewId="0">
      <selection activeCell="M1" sqref="M1:M1048576"/>
    </sheetView>
  </sheetViews>
  <sheetFormatPr defaultColWidth="12" defaultRowHeight="15.75" customHeight="1" x14ac:dyDescent="0.2"/>
  <cols>
    <col min="1" max="2" width="3.83203125" style="13" customWidth="1"/>
    <col min="3" max="3" width="5.83203125" style="13" customWidth="1"/>
    <col min="4" max="4" width="7.83203125" style="13" customWidth="1"/>
    <col min="5" max="5" width="8.83203125" style="13" customWidth="1"/>
    <col min="6" max="6" width="15.83203125" style="14" customWidth="1"/>
    <col min="7" max="7" width="15.83203125" style="13" customWidth="1"/>
    <col min="8" max="8" width="60.83203125" style="13" customWidth="1"/>
    <col min="9" max="9" width="9.1640625" style="12" bestFit="1" customWidth="1"/>
    <col min="10" max="10" width="12.83203125" style="191" customWidth="1"/>
    <col min="11" max="11" width="12.83203125" style="192" customWidth="1"/>
    <col min="12" max="12" width="12.83203125" style="191" customWidth="1"/>
    <col min="13" max="13" width="18.83203125" style="987" customWidth="1"/>
    <col min="14" max="14" width="18.83203125" style="95" customWidth="1"/>
    <col min="15" max="15" width="5" style="13" customWidth="1"/>
    <col min="16" max="16" width="18.33203125" style="36" bestFit="1" customWidth="1"/>
    <col min="17" max="17" width="15.83203125" style="35" customWidth="1"/>
    <col min="18" max="19" width="20.83203125" style="95" customWidth="1"/>
    <col min="20" max="20" width="40.33203125" style="13" customWidth="1"/>
    <col min="21" max="16384" width="12" style="13"/>
  </cols>
  <sheetData>
    <row r="1" spans="2:52" ht="21.75" customHeight="1" x14ac:dyDescent="0.2">
      <c r="B1" s="1"/>
      <c r="C1" s="1"/>
      <c r="D1" s="1"/>
      <c r="E1" s="1"/>
      <c r="F1" s="2"/>
      <c r="G1" s="1"/>
      <c r="H1" s="1"/>
      <c r="I1" s="3"/>
      <c r="J1" s="188"/>
      <c r="K1" s="189"/>
      <c r="L1" s="188"/>
      <c r="M1" s="967"/>
      <c r="N1" s="91"/>
    </row>
    <row r="2" spans="2:52" ht="15.75" customHeight="1" x14ac:dyDescent="0.2">
      <c r="B2" s="1091" t="str">
        <f>RECAPITULATIF!E2</f>
        <v>(INSERER LE NUMERO ET LE TITRE DU PROJET (XXXXX))</v>
      </c>
      <c r="C2" s="1092"/>
      <c r="D2" s="1092"/>
      <c r="E2" s="1092"/>
      <c r="F2" s="1092"/>
      <c r="G2" s="1092"/>
      <c r="H2" s="1092"/>
      <c r="I2" s="1092"/>
      <c r="J2" s="1092"/>
      <c r="K2" s="1092"/>
      <c r="L2" s="1092"/>
      <c r="M2" s="989" t="s">
        <v>835</v>
      </c>
      <c r="N2" s="97" t="str">
        <f>(RECAPITULATIF!I6)</f>
        <v>HTG</v>
      </c>
      <c r="P2" s="1069" t="s">
        <v>870</v>
      </c>
      <c r="Q2" s="1070"/>
      <c r="R2" s="1070"/>
      <c r="S2" s="1070"/>
      <c r="T2" s="1071"/>
    </row>
    <row r="3" spans="2:52" ht="23.45" customHeight="1" x14ac:dyDescent="0.2">
      <c r="B3" s="1076" t="s">
        <v>856</v>
      </c>
      <c r="C3" s="1077"/>
      <c r="D3" s="1077"/>
      <c r="E3" s="1077"/>
      <c r="F3" s="1077"/>
      <c r="G3" s="1077"/>
      <c r="H3" s="1077"/>
      <c r="I3" s="1077"/>
      <c r="J3" s="1077"/>
      <c r="K3" s="1077"/>
      <c r="L3" s="1077"/>
      <c r="M3" s="968" t="s">
        <v>484</v>
      </c>
      <c r="N3" s="206">
        <v>1</v>
      </c>
      <c r="P3" s="1066" t="s">
        <v>869</v>
      </c>
      <c r="Q3" s="1067"/>
      <c r="R3" s="1067"/>
      <c r="S3" s="1067"/>
      <c r="T3" s="1068"/>
    </row>
    <row r="4" spans="2:52" ht="15.75" customHeight="1" x14ac:dyDescent="0.2">
      <c r="B4" s="199"/>
      <c r="C4" s="200"/>
      <c r="D4" s="200"/>
      <c r="E4" s="200"/>
      <c r="F4" s="200"/>
      <c r="G4" s="1078"/>
      <c r="H4" s="1078"/>
      <c r="I4" s="201"/>
      <c r="J4" s="204"/>
      <c r="K4" s="207"/>
      <c r="L4" s="204"/>
      <c r="M4" s="970"/>
      <c r="N4" s="205"/>
    </row>
    <row r="5" spans="2:52" ht="35.1" customHeight="1" x14ac:dyDescent="0.2">
      <c r="B5" s="96">
        <v>1</v>
      </c>
      <c r="C5" s="96">
        <v>2</v>
      </c>
      <c r="D5" s="96">
        <v>3</v>
      </c>
      <c r="E5" s="96">
        <v>4</v>
      </c>
      <c r="F5" s="96">
        <v>5</v>
      </c>
      <c r="G5" s="1079" t="s">
        <v>51</v>
      </c>
      <c r="H5" s="1080"/>
      <c r="I5" s="394" t="s">
        <v>52</v>
      </c>
      <c r="J5" s="392" t="s">
        <v>788</v>
      </c>
      <c r="K5" s="392" t="s">
        <v>789</v>
      </c>
      <c r="L5" s="498" t="s">
        <v>825</v>
      </c>
      <c r="M5" s="971" t="s">
        <v>53</v>
      </c>
      <c r="N5" s="98" t="s">
        <v>0</v>
      </c>
      <c r="P5" s="395" t="s">
        <v>873</v>
      </c>
      <c r="Q5" s="396" t="s">
        <v>872</v>
      </c>
      <c r="R5" s="331" t="s">
        <v>871</v>
      </c>
      <c r="S5" s="253" t="s">
        <v>867</v>
      </c>
      <c r="T5" s="290" t="s">
        <v>868</v>
      </c>
    </row>
    <row r="6" spans="2:52" ht="15.75" customHeight="1" x14ac:dyDescent="0.2">
      <c r="B6" s="119" t="s">
        <v>54</v>
      </c>
      <c r="C6" s="120"/>
      <c r="D6" s="120"/>
      <c r="E6" s="120"/>
      <c r="F6" s="120"/>
      <c r="G6" s="1081"/>
      <c r="H6" s="1082"/>
      <c r="I6" s="523"/>
      <c r="J6" s="524"/>
      <c r="K6" s="565"/>
      <c r="L6" s="586"/>
      <c r="M6" s="972"/>
      <c r="N6" s="382">
        <f>N7</f>
        <v>302.18</v>
      </c>
      <c r="P6" s="595"/>
      <c r="Q6" s="596"/>
      <c r="R6" s="261">
        <f>R7</f>
        <v>0</v>
      </c>
      <c r="S6" s="261">
        <f>S7</f>
        <v>302.18</v>
      </c>
      <c r="T6" s="291"/>
    </row>
    <row r="7" spans="2:52" ht="15.75" customHeight="1" x14ac:dyDescent="0.2">
      <c r="B7" s="99"/>
      <c r="C7" s="84" t="s">
        <v>55</v>
      </c>
      <c r="D7" s="60"/>
      <c r="E7" s="60"/>
      <c r="F7" s="60"/>
      <c r="G7" s="1083"/>
      <c r="H7" s="1084"/>
      <c r="I7" s="442"/>
      <c r="J7" s="443"/>
      <c r="K7" s="456"/>
      <c r="L7" s="506"/>
      <c r="M7" s="973"/>
      <c r="N7" s="383">
        <f>N8+N24+N33</f>
        <v>302.18</v>
      </c>
      <c r="P7" s="399"/>
      <c r="Q7" s="400"/>
      <c r="R7" s="263">
        <f>R8+R24+R33</f>
        <v>0</v>
      </c>
      <c r="S7" s="263">
        <f>S8+S24+S33</f>
        <v>302.18</v>
      </c>
      <c r="T7" s="292"/>
    </row>
    <row r="8" spans="2:52" ht="15.75" customHeight="1" x14ac:dyDescent="0.2">
      <c r="B8" s="99"/>
      <c r="C8" s="4"/>
      <c r="D8" s="110" t="s">
        <v>56</v>
      </c>
      <c r="E8" s="110"/>
      <c r="F8" s="111"/>
      <c r="G8" s="112"/>
      <c r="H8" s="426"/>
      <c r="I8" s="445"/>
      <c r="J8" s="446"/>
      <c r="K8" s="452"/>
      <c r="L8" s="504"/>
      <c r="M8" s="974"/>
      <c r="N8" s="286">
        <f>SUM(N9:N23)</f>
        <v>226.65</v>
      </c>
      <c r="P8" s="401"/>
      <c r="Q8" s="402"/>
      <c r="R8" s="265">
        <f>SUM(R9:R23)</f>
        <v>0</v>
      </c>
      <c r="S8" s="265">
        <f>SUM(S9:S23)</f>
        <v>226.65</v>
      </c>
      <c r="T8" s="292"/>
      <c r="AA8" s="14"/>
      <c r="AB8" s="14"/>
      <c r="AC8" s="14"/>
      <c r="AD8" s="14"/>
      <c r="AK8" s="14"/>
      <c r="AL8" s="14"/>
      <c r="AM8" s="14"/>
      <c r="AN8" s="14"/>
      <c r="AS8" s="14"/>
      <c r="AT8" s="14"/>
      <c r="AU8" s="14"/>
      <c r="AV8" s="14"/>
    </row>
    <row r="9" spans="2:52" ht="15.75" customHeight="1" x14ac:dyDescent="0.2">
      <c r="B9" s="99"/>
      <c r="C9" s="4"/>
      <c r="D9" s="16"/>
      <c r="E9" s="85" t="s">
        <v>57</v>
      </c>
      <c r="F9" s="85" t="s">
        <v>58</v>
      </c>
      <c r="G9" s="17"/>
      <c r="H9" s="247"/>
      <c r="I9" s="448"/>
      <c r="J9" s="449"/>
      <c r="K9" s="451"/>
      <c r="L9" s="503"/>
      <c r="M9" s="975"/>
      <c r="N9" s="336"/>
      <c r="P9" s="403"/>
      <c r="Q9" s="404"/>
      <c r="R9" s="266"/>
      <c r="S9" s="266"/>
      <c r="T9" s="293"/>
      <c r="U9" s="15"/>
      <c r="V9" s="15"/>
      <c r="W9" s="15"/>
      <c r="X9" s="15"/>
      <c r="Y9" s="15"/>
      <c r="AD9" s="12"/>
      <c r="AE9" s="12"/>
      <c r="AF9" s="15"/>
      <c r="AG9" s="15"/>
      <c r="AH9" s="15"/>
      <c r="AI9" s="15"/>
      <c r="AM9" s="12"/>
      <c r="AN9" s="12"/>
      <c r="AO9" s="12"/>
      <c r="AP9" s="12"/>
      <c r="AQ9" s="12"/>
      <c r="AU9" s="12"/>
      <c r="AV9" s="12"/>
      <c r="AW9" s="12"/>
      <c r="AX9" s="12"/>
      <c r="AY9" s="12"/>
      <c r="AZ9" s="14"/>
    </row>
    <row r="10" spans="2:52" ht="15.75" customHeight="1" x14ac:dyDescent="0.2">
      <c r="B10" s="100"/>
      <c r="C10" s="18"/>
      <c r="D10" s="16"/>
      <c r="E10" s="16"/>
      <c r="F10" s="20" t="s">
        <v>59</v>
      </c>
      <c r="G10" s="20" t="s">
        <v>60</v>
      </c>
      <c r="H10" s="339"/>
      <c r="I10" s="448" t="s">
        <v>61</v>
      </c>
      <c r="J10" s="449">
        <v>155.91</v>
      </c>
      <c r="K10" s="451">
        <f>N3</f>
        <v>1</v>
      </c>
      <c r="L10" s="503">
        <f>J10*K10</f>
        <v>155.91</v>
      </c>
      <c r="M10" s="975">
        <v>1</v>
      </c>
      <c r="N10" s="336">
        <f>L10*M10</f>
        <v>155.91</v>
      </c>
      <c r="P10" s="405">
        <f>SUM(L10)</f>
        <v>155.91</v>
      </c>
      <c r="Q10" s="406">
        <v>0</v>
      </c>
      <c r="R10" s="266">
        <f>SUM(N10*Q10)</f>
        <v>0</v>
      </c>
      <c r="S10" s="266">
        <f>SUM(N10-R10)</f>
        <v>155.91</v>
      </c>
      <c r="T10" s="293"/>
      <c r="U10" s="15"/>
      <c r="V10" s="15"/>
      <c r="W10" s="15"/>
      <c r="X10" s="15"/>
      <c r="Y10" s="15"/>
      <c r="AD10" s="12"/>
      <c r="AE10" s="12"/>
      <c r="AF10" s="15"/>
      <c r="AG10" s="15"/>
      <c r="AH10" s="15"/>
      <c r="AI10" s="15"/>
      <c r="AM10" s="12"/>
      <c r="AN10" s="12"/>
      <c r="AO10" s="12"/>
      <c r="AP10" s="12"/>
      <c r="AQ10" s="12"/>
      <c r="AU10" s="12"/>
      <c r="AV10" s="12"/>
      <c r="AW10" s="12"/>
      <c r="AX10" s="12"/>
      <c r="AY10" s="12"/>
      <c r="AZ10" s="14"/>
    </row>
    <row r="11" spans="2:52" ht="110.45" customHeight="1" x14ac:dyDescent="0.2">
      <c r="B11" s="100"/>
      <c r="C11" s="18"/>
      <c r="D11" s="16"/>
      <c r="E11" s="16"/>
      <c r="F11" s="6"/>
      <c r="G11" s="1074" t="s">
        <v>660</v>
      </c>
      <c r="H11" s="1075"/>
      <c r="I11" s="448"/>
      <c r="J11" s="566"/>
      <c r="K11" s="451"/>
      <c r="L11" s="503"/>
      <c r="M11" s="975"/>
      <c r="N11" s="336"/>
      <c r="P11" s="403"/>
      <c r="Q11" s="404"/>
      <c r="R11" s="266"/>
      <c r="S11" s="266"/>
      <c r="T11" s="293"/>
      <c r="U11" s="15"/>
      <c r="V11" s="15"/>
      <c r="W11" s="15"/>
      <c r="X11" s="15"/>
      <c r="Y11" s="15"/>
      <c r="AD11" s="12"/>
      <c r="AE11" s="12"/>
      <c r="AF11" s="15"/>
      <c r="AG11" s="15"/>
      <c r="AH11" s="15"/>
      <c r="AI11" s="15"/>
      <c r="AM11" s="12"/>
      <c r="AN11" s="12"/>
      <c r="AO11" s="12"/>
      <c r="AP11" s="12"/>
      <c r="AQ11" s="12"/>
      <c r="AU11" s="12"/>
      <c r="AV11" s="12"/>
      <c r="AW11" s="12"/>
      <c r="AX11" s="12"/>
      <c r="AY11" s="12"/>
      <c r="AZ11" s="14"/>
    </row>
    <row r="12" spans="2:52" ht="15.75" customHeight="1" x14ac:dyDescent="0.2">
      <c r="B12" s="100"/>
      <c r="C12" s="18"/>
      <c r="D12" s="16"/>
      <c r="E12" s="16"/>
      <c r="F12" s="20" t="s">
        <v>62</v>
      </c>
      <c r="G12" s="20" t="s">
        <v>63</v>
      </c>
      <c r="H12" s="339"/>
      <c r="I12" s="448" t="s">
        <v>61</v>
      </c>
      <c r="J12" s="566">
        <v>4.72</v>
      </c>
      <c r="K12" s="451">
        <f>N$3</f>
        <v>1</v>
      </c>
      <c r="L12" s="503">
        <f t="shared" ref="L12:L41" si="0">J12*K12</f>
        <v>4.72</v>
      </c>
      <c r="M12" s="975">
        <v>1</v>
      </c>
      <c r="N12" s="336">
        <f t="shared" ref="N12:N22" si="1">L12*M12</f>
        <v>4.72</v>
      </c>
      <c r="P12" s="405">
        <f>SUM(L12)</f>
        <v>4.72</v>
      </c>
      <c r="Q12" s="406">
        <v>0</v>
      </c>
      <c r="R12" s="266">
        <f>SUM(N12*Q12)</f>
        <v>0</v>
      </c>
      <c r="S12" s="266">
        <f>SUM(N12-R12)</f>
        <v>4.72</v>
      </c>
      <c r="T12" s="293"/>
      <c r="U12" s="15"/>
      <c r="V12" s="15"/>
      <c r="W12" s="15"/>
      <c r="X12" s="15"/>
      <c r="Y12" s="15"/>
      <c r="AD12" s="12"/>
      <c r="AE12" s="12"/>
      <c r="AF12" s="15"/>
      <c r="AG12" s="15"/>
      <c r="AH12" s="15"/>
      <c r="AI12" s="15"/>
      <c r="AM12" s="12"/>
      <c r="AN12" s="12"/>
      <c r="AO12" s="12"/>
      <c r="AP12" s="12"/>
      <c r="AQ12" s="12"/>
      <c r="AU12" s="12"/>
      <c r="AV12" s="12"/>
      <c r="AW12" s="12"/>
      <c r="AX12" s="12"/>
      <c r="AY12" s="12"/>
      <c r="AZ12" s="14"/>
    </row>
    <row r="13" spans="2:52" ht="68.25" customHeight="1" x14ac:dyDescent="0.2">
      <c r="B13" s="100"/>
      <c r="C13" s="18"/>
      <c r="D13" s="16"/>
      <c r="E13" s="16"/>
      <c r="F13" s="6"/>
      <c r="G13" s="1074" t="s">
        <v>697</v>
      </c>
      <c r="H13" s="1075"/>
      <c r="I13" s="448"/>
      <c r="J13" s="566"/>
      <c r="K13" s="451"/>
      <c r="L13" s="503"/>
      <c r="M13" s="975"/>
      <c r="N13" s="336"/>
      <c r="P13" s="403"/>
      <c r="Q13" s="404"/>
      <c r="R13" s="266"/>
      <c r="S13" s="266"/>
      <c r="T13" s="293"/>
      <c r="U13" s="15"/>
      <c r="V13" s="15"/>
      <c r="W13" s="15"/>
      <c r="X13" s="15"/>
      <c r="Y13" s="15"/>
      <c r="AD13" s="12"/>
      <c r="AE13" s="12"/>
      <c r="AF13" s="15"/>
      <c r="AG13" s="15"/>
      <c r="AH13" s="15"/>
      <c r="AI13" s="15"/>
      <c r="AM13" s="12"/>
      <c r="AN13" s="12"/>
      <c r="AO13" s="12"/>
      <c r="AP13" s="12"/>
      <c r="AQ13" s="12"/>
      <c r="AU13" s="12"/>
      <c r="AV13" s="12"/>
      <c r="AW13" s="12"/>
      <c r="AX13" s="12"/>
      <c r="AY13" s="12"/>
      <c r="AZ13" s="14"/>
    </row>
    <row r="14" spans="2:52" ht="15.75" customHeight="1" x14ac:dyDescent="0.2">
      <c r="B14" s="99"/>
      <c r="C14" s="7"/>
      <c r="D14" s="19"/>
      <c r="E14" s="19"/>
      <c r="F14" s="20" t="s">
        <v>64</v>
      </c>
      <c r="G14" s="20" t="s">
        <v>65</v>
      </c>
      <c r="H14" s="339"/>
      <c r="I14" s="448" t="s">
        <v>61</v>
      </c>
      <c r="J14" s="566">
        <v>23.74</v>
      </c>
      <c r="K14" s="451">
        <f>N$3</f>
        <v>1</v>
      </c>
      <c r="L14" s="503">
        <f t="shared" si="0"/>
        <v>23.74</v>
      </c>
      <c r="M14" s="975">
        <v>1</v>
      </c>
      <c r="N14" s="336">
        <f t="shared" si="1"/>
        <v>23.74</v>
      </c>
      <c r="P14" s="405">
        <f>SUM(L14)</f>
        <v>23.74</v>
      </c>
      <c r="Q14" s="406">
        <v>0</v>
      </c>
      <c r="R14" s="266">
        <f>SUM(N14*Q14)</f>
        <v>0</v>
      </c>
      <c r="S14" s="266">
        <f>SUM(N14-R14)</f>
        <v>23.74</v>
      </c>
      <c r="T14" s="293"/>
      <c r="U14" s="15" t="s">
        <v>1</v>
      </c>
      <c r="V14" s="15"/>
      <c r="W14" s="15"/>
      <c r="X14" s="15"/>
      <c r="Y14" s="15"/>
      <c r="AD14" s="12"/>
      <c r="AE14" s="12"/>
      <c r="AF14" s="15"/>
      <c r="AG14" s="15"/>
      <c r="AH14" s="15"/>
      <c r="AI14" s="15"/>
      <c r="AM14" s="12"/>
      <c r="AN14" s="12"/>
      <c r="AO14" s="12"/>
      <c r="AP14" s="12"/>
      <c r="AQ14" s="12"/>
      <c r="AU14" s="12"/>
      <c r="AV14" s="12"/>
      <c r="AW14" s="12"/>
      <c r="AX14" s="12"/>
      <c r="AY14" s="12"/>
      <c r="AZ14" s="14"/>
    </row>
    <row r="15" spans="2:52" ht="76.150000000000006" customHeight="1" x14ac:dyDescent="0.2">
      <c r="B15" s="99"/>
      <c r="C15" s="7"/>
      <c r="D15" s="19"/>
      <c r="E15" s="19"/>
      <c r="F15" s="6"/>
      <c r="G15" s="1074" t="s">
        <v>638</v>
      </c>
      <c r="H15" s="1075"/>
      <c r="I15" s="448"/>
      <c r="J15" s="566"/>
      <c r="K15" s="451"/>
      <c r="L15" s="503"/>
      <c r="M15" s="975"/>
      <c r="N15" s="336"/>
      <c r="P15" s="403"/>
      <c r="Q15" s="404"/>
      <c r="R15" s="266"/>
      <c r="S15" s="266"/>
      <c r="T15" s="293"/>
      <c r="U15" s="15"/>
      <c r="V15" s="15"/>
      <c r="W15" s="15"/>
      <c r="X15" s="15"/>
      <c r="Y15" s="15"/>
      <c r="AD15" s="12"/>
      <c r="AE15" s="12"/>
      <c r="AF15" s="15"/>
      <c r="AG15" s="15"/>
      <c r="AH15" s="15"/>
      <c r="AI15" s="15"/>
      <c r="AM15" s="12"/>
      <c r="AN15" s="12"/>
      <c r="AO15" s="12"/>
      <c r="AP15" s="12"/>
      <c r="AQ15" s="12"/>
      <c r="AU15" s="12"/>
      <c r="AV15" s="12"/>
      <c r="AW15" s="12"/>
      <c r="AX15" s="12"/>
      <c r="AY15" s="12"/>
      <c r="AZ15" s="14"/>
    </row>
    <row r="16" spans="2:52" ht="15.75" customHeight="1" x14ac:dyDescent="0.2">
      <c r="B16" s="99"/>
      <c r="C16" s="7"/>
      <c r="D16" s="19"/>
      <c r="E16" s="19"/>
      <c r="F16" s="20" t="s">
        <v>66</v>
      </c>
      <c r="G16" s="20" t="s">
        <v>67</v>
      </c>
      <c r="H16" s="339"/>
      <c r="I16" s="448" t="s">
        <v>61</v>
      </c>
      <c r="J16" s="566">
        <v>32.380000000000003</v>
      </c>
      <c r="K16" s="451">
        <f>N$3</f>
        <v>1</v>
      </c>
      <c r="L16" s="503">
        <f t="shared" si="0"/>
        <v>32.380000000000003</v>
      </c>
      <c r="M16" s="975">
        <v>1</v>
      </c>
      <c r="N16" s="336">
        <f t="shared" si="1"/>
        <v>32.380000000000003</v>
      </c>
      <c r="P16" s="405">
        <f>SUM(L16)</f>
        <v>32.380000000000003</v>
      </c>
      <c r="Q16" s="406">
        <v>0</v>
      </c>
      <c r="R16" s="266">
        <f>SUM(N16*Q16)</f>
        <v>0</v>
      </c>
      <c r="S16" s="266">
        <f>SUM(N16-R16)</f>
        <v>32.380000000000003</v>
      </c>
      <c r="T16" s="293"/>
      <c r="U16" s="15" t="s">
        <v>1</v>
      </c>
      <c r="V16" s="15"/>
      <c r="W16" s="15"/>
      <c r="X16" s="15"/>
      <c r="Y16" s="15"/>
      <c r="AD16" s="12"/>
      <c r="AE16" s="12"/>
      <c r="AF16" s="15"/>
      <c r="AG16" s="15"/>
      <c r="AH16" s="15"/>
      <c r="AI16" s="15"/>
      <c r="AM16" s="12"/>
      <c r="AN16" s="12"/>
      <c r="AO16" s="12"/>
      <c r="AP16" s="12"/>
      <c r="AQ16" s="12"/>
      <c r="AU16" s="12"/>
      <c r="AV16" s="12"/>
      <c r="AW16" s="12"/>
      <c r="AX16" s="12"/>
      <c r="AY16" s="12"/>
      <c r="AZ16" s="14"/>
    </row>
    <row r="17" spans="2:52" ht="16.5" x14ac:dyDescent="0.2">
      <c r="B17" s="99"/>
      <c r="C17" s="7"/>
      <c r="D17" s="19"/>
      <c r="E17" s="19"/>
      <c r="F17" s="6"/>
      <c r="G17" s="1074" t="s">
        <v>639</v>
      </c>
      <c r="H17" s="1075"/>
      <c r="I17" s="448"/>
      <c r="J17" s="566"/>
      <c r="K17" s="451"/>
      <c r="L17" s="503"/>
      <c r="M17" s="975"/>
      <c r="N17" s="336"/>
      <c r="P17" s="407"/>
      <c r="Q17" s="408"/>
      <c r="R17" s="266"/>
      <c r="S17" s="266"/>
      <c r="T17" s="293"/>
      <c r="U17" s="15"/>
      <c r="V17" s="15"/>
      <c r="W17" s="15"/>
      <c r="X17" s="15"/>
      <c r="Y17" s="15"/>
      <c r="AD17" s="12"/>
      <c r="AE17" s="12"/>
      <c r="AF17" s="15"/>
      <c r="AG17" s="15"/>
      <c r="AH17" s="15"/>
      <c r="AI17" s="15"/>
      <c r="AM17" s="12"/>
      <c r="AN17" s="12"/>
      <c r="AO17" s="12"/>
      <c r="AP17" s="12"/>
      <c r="AQ17" s="12"/>
      <c r="AU17" s="12"/>
      <c r="AV17" s="12"/>
      <c r="AW17" s="12"/>
      <c r="AX17" s="12"/>
      <c r="AY17" s="12"/>
      <c r="AZ17" s="14"/>
    </row>
    <row r="18" spans="2:52" ht="15.75" customHeight="1" x14ac:dyDescent="0.2">
      <c r="B18" s="100"/>
      <c r="C18" s="18"/>
      <c r="D18" s="16"/>
      <c r="E18" s="16"/>
      <c r="F18" s="20" t="s">
        <v>69</v>
      </c>
      <c r="G18" s="20" t="s">
        <v>70</v>
      </c>
      <c r="H18" s="86"/>
      <c r="I18" s="448" t="s">
        <v>61</v>
      </c>
      <c r="J18" s="566">
        <v>9.9</v>
      </c>
      <c r="K18" s="451">
        <f>N$3</f>
        <v>1</v>
      </c>
      <c r="L18" s="503">
        <f t="shared" si="0"/>
        <v>9.9</v>
      </c>
      <c r="M18" s="975">
        <v>1</v>
      </c>
      <c r="N18" s="336">
        <f t="shared" si="1"/>
        <v>9.9</v>
      </c>
      <c r="P18" s="405">
        <f>SUM(L18)</f>
        <v>9.9</v>
      </c>
      <c r="Q18" s="406">
        <v>0</v>
      </c>
      <c r="R18" s="266">
        <f>SUM(N18*Q18)</f>
        <v>0</v>
      </c>
      <c r="S18" s="266">
        <f>SUM(N18-R18)</f>
        <v>9.9</v>
      </c>
      <c r="T18" s="293"/>
      <c r="U18" s="15"/>
      <c r="V18" s="15"/>
      <c r="W18" s="15"/>
      <c r="X18" s="15"/>
      <c r="Y18" s="15"/>
      <c r="AD18" s="12"/>
      <c r="AE18" s="12"/>
      <c r="AF18" s="15"/>
      <c r="AG18" s="15"/>
      <c r="AH18" s="15"/>
      <c r="AI18" s="15"/>
      <c r="AM18" s="12"/>
      <c r="AN18" s="12"/>
      <c r="AO18" s="12"/>
      <c r="AP18" s="12"/>
      <c r="AQ18" s="12"/>
      <c r="AU18" s="12"/>
      <c r="AV18" s="12"/>
      <c r="AW18" s="12"/>
      <c r="AX18" s="12"/>
      <c r="AY18" s="12"/>
      <c r="AZ18" s="14"/>
    </row>
    <row r="19" spans="2:52" ht="70.5" customHeight="1" x14ac:dyDescent="0.2">
      <c r="B19" s="100"/>
      <c r="C19" s="18"/>
      <c r="D19" s="16"/>
      <c r="E19" s="16"/>
      <c r="F19" s="20"/>
      <c r="G19" s="1074" t="s">
        <v>766</v>
      </c>
      <c r="H19" s="1075"/>
      <c r="I19" s="448"/>
      <c r="J19" s="449"/>
      <c r="K19" s="451"/>
      <c r="L19" s="503"/>
      <c r="M19" s="975"/>
      <c r="N19" s="336"/>
      <c r="P19" s="403"/>
      <c r="Q19" s="404"/>
      <c r="R19" s="266"/>
      <c r="S19" s="266"/>
      <c r="T19" s="293"/>
      <c r="U19" s="15"/>
      <c r="V19" s="15"/>
      <c r="W19" s="15"/>
      <c r="X19" s="15"/>
      <c r="Y19" s="15"/>
      <c r="AD19" s="12"/>
      <c r="AE19" s="12"/>
      <c r="AF19" s="15"/>
      <c r="AG19" s="15"/>
      <c r="AH19" s="15"/>
      <c r="AI19" s="15"/>
      <c r="AM19" s="12"/>
      <c r="AN19" s="12"/>
      <c r="AO19" s="12"/>
      <c r="AP19" s="12"/>
      <c r="AQ19" s="12"/>
      <c r="AU19" s="12"/>
      <c r="AV19" s="12"/>
      <c r="AW19" s="12"/>
      <c r="AX19" s="12"/>
      <c r="AY19" s="12"/>
      <c r="AZ19" s="14"/>
    </row>
    <row r="20" spans="2:52" ht="15.75" customHeight="1" x14ac:dyDescent="0.2">
      <c r="B20" s="100"/>
      <c r="C20" s="18"/>
      <c r="D20" s="16"/>
      <c r="E20" s="16"/>
      <c r="F20" s="20" t="s">
        <v>71</v>
      </c>
      <c r="G20" s="20" t="s">
        <v>72</v>
      </c>
      <c r="H20" s="86"/>
      <c r="I20" s="448" t="s">
        <v>61</v>
      </c>
      <c r="J20" s="449">
        <v>0</v>
      </c>
      <c r="K20" s="451">
        <f>N$3</f>
        <v>1</v>
      </c>
      <c r="L20" s="503">
        <f t="shared" si="0"/>
        <v>0</v>
      </c>
      <c r="M20" s="975">
        <v>1</v>
      </c>
      <c r="N20" s="336">
        <f t="shared" si="1"/>
        <v>0</v>
      </c>
      <c r="P20" s="405">
        <f>SUM(L20)</f>
        <v>0</v>
      </c>
      <c r="Q20" s="406">
        <v>0</v>
      </c>
      <c r="R20" s="266">
        <f>SUM(N20*Q20)</f>
        <v>0</v>
      </c>
      <c r="S20" s="266">
        <f>SUM(N20-R20)</f>
        <v>0</v>
      </c>
      <c r="T20" s="293"/>
      <c r="U20" s="15"/>
      <c r="V20" s="15"/>
      <c r="W20" s="15"/>
      <c r="X20" s="15"/>
      <c r="Y20" s="15"/>
      <c r="AD20" s="12"/>
      <c r="AE20" s="12"/>
      <c r="AF20" s="15"/>
      <c r="AG20" s="15"/>
      <c r="AH20" s="15"/>
      <c r="AI20" s="15"/>
      <c r="AM20" s="12"/>
      <c r="AN20" s="12"/>
      <c r="AO20" s="12"/>
      <c r="AP20" s="12"/>
      <c r="AQ20" s="12"/>
      <c r="AU20" s="12"/>
      <c r="AV20" s="12"/>
      <c r="AW20" s="12"/>
      <c r="AX20" s="12"/>
      <c r="AY20" s="12"/>
      <c r="AZ20" s="14"/>
    </row>
    <row r="21" spans="2:52" ht="63" customHeight="1" x14ac:dyDescent="0.2">
      <c r="B21" s="100"/>
      <c r="C21" s="18"/>
      <c r="D21" s="16"/>
      <c r="E21" s="16"/>
      <c r="F21" s="20"/>
      <c r="G21" s="1074" t="s">
        <v>661</v>
      </c>
      <c r="H21" s="1075"/>
      <c r="I21" s="448"/>
      <c r="J21" s="449"/>
      <c r="K21" s="451"/>
      <c r="L21" s="503"/>
      <c r="M21" s="975"/>
      <c r="N21" s="336"/>
      <c r="P21" s="403"/>
      <c r="Q21" s="404"/>
      <c r="R21" s="266"/>
      <c r="S21" s="266"/>
      <c r="T21" s="293"/>
      <c r="U21" s="15"/>
      <c r="V21" s="15"/>
      <c r="W21" s="15"/>
      <c r="X21" s="15"/>
      <c r="Y21" s="15"/>
      <c r="AD21" s="12"/>
      <c r="AE21" s="12"/>
      <c r="AF21" s="15"/>
      <c r="AG21" s="15"/>
      <c r="AH21" s="15"/>
      <c r="AI21" s="15"/>
      <c r="AM21" s="12"/>
      <c r="AN21" s="12"/>
      <c r="AO21" s="12"/>
      <c r="AP21" s="12"/>
      <c r="AQ21" s="12"/>
      <c r="AU21" s="12"/>
      <c r="AV21" s="12"/>
      <c r="AW21" s="12"/>
      <c r="AX21" s="12"/>
      <c r="AY21" s="12"/>
      <c r="AZ21" s="14"/>
    </row>
    <row r="22" spans="2:52" ht="15.75" customHeight="1" x14ac:dyDescent="0.2">
      <c r="B22" s="100"/>
      <c r="C22" s="18"/>
      <c r="D22" s="16"/>
      <c r="E22" s="20" t="s">
        <v>74</v>
      </c>
      <c r="F22" s="20" t="s">
        <v>75</v>
      </c>
      <c r="G22" s="17"/>
      <c r="H22" s="89"/>
      <c r="I22" s="448" t="s">
        <v>61</v>
      </c>
      <c r="J22" s="449">
        <v>0</v>
      </c>
      <c r="K22" s="451">
        <f>N$3</f>
        <v>1</v>
      </c>
      <c r="L22" s="503">
        <f t="shared" si="0"/>
        <v>0</v>
      </c>
      <c r="M22" s="975">
        <v>1</v>
      </c>
      <c r="N22" s="336">
        <f t="shared" si="1"/>
        <v>0</v>
      </c>
      <c r="P22" s="405">
        <f>SUM(L22)</f>
        <v>0</v>
      </c>
      <c r="Q22" s="406">
        <v>0</v>
      </c>
      <c r="R22" s="266">
        <f>SUM(N22*Q22)</f>
        <v>0</v>
      </c>
      <c r="S22" s="266">
        <f>SUM(N22-R22)</f>
        <v>0</v>
      </c>
      <c r="T22" s="293"/>
      <c r="U22" s="15"/>
      <c r="V22" s="15"/>
      <c r="W22" s="15"/>
      <c r="X22" s="15"/>
      <c r="Y22" s="15"/>
      <c r="AD22" s="12"/>
      <c r="AE22" s="12"/>
      <c r="AF22" s="15"/>
      <c r="AG22" s="15"/>
      <c r="AH22" s="15"/>
      <c r="AI22" s="15"/>
      <c r="AM22" s="12"/>
      <c r="AN22" s="12"/>
      <c r="AO22" s="12"/>
      <c r="AP22" s="12"/>
      <c r="AQ22" s="12"/>
      <c r="AU22" s="12"/>
      <c r="AV22" s="12"/>
      <c r="AW22" s="12"/>
      <c r="AX22" s="12"/>
      <c r="AY22" s="12"/>
      <c r="AZ22" s="14"/>
    </row>
    <row r="23" spans="2:52" ht="84.75" customHeight="1" x14ac:dyDescent="0.2">
      <c r="B23" s="100"/>
      <c r="C23" s="18"/>
      <c r="D23" s="16"/>
      <c r="E23" s="16"/>
      <c r="F23" s="1085" t="s">
        <v>767</v>
      </c>
      <c r="G23" s="1086"/>
      <c r="H23" s="1086"/>
      <c r="I23" s="448"/>
      <c r="J23" s="449"/>
      <c r="K23" s="451"/>
      <c r="L23" s="503"/>
      <c r="M23" s="975"/>
      <c r="N23" s="336"/>
      <c r="P23" s="403"/>
      <c r="Q23" s="404"/>
      <c r="R23" s="266"/>
      <c r="S23" s="266"/>
      <c r="T23" s="293"/>
      <c r="U23" s="15"/>
      <c r="V23" s="15"/>
      <c r="W23" s="15"/>
      <c r="X23" s="15"/>
      <c r="Y23" s="15"/>
      <c r="AD23" s="12"/>
      <c r="AE23" s="12"/>
      <c r="AF23" s="15"/>
      <c r="AG23" s="15"/>
      <c r="AH23" s="15"/>
      <c r="AI23" s="15"/>
      <c r="AM23" s="12"/>
      <c r="AN23" s="12"/>
      <c r="AO23" s="12"/>
      <c r="AP23" s="12"/>
      <c r="AQ23" s="12"/>
      <c r="AU23" s="12"/>
      <c r="AV23" s="12"/>
      <c r="AW23" s="12"/>
      <c r="AX23" s="12"/>
      <c r="AY23" s="12"/>
      <c r="AZ23" s="14"/>
    </row>
    <row r="24" spans="2:52" ht="15.75" customHeight="1" x14ac:dyDescent="0.2">
      <c r="B24" s="100"/>
      <c r="C24" s="18"/>
      <c r="D24" s="114" t="s">
        <v>80</v>
      </c>
      <c r="E24" s="114"/>
      <c r="F24" s="111"/>
      <c r="G24" s="115"/>
      <c r="H24" s="340"/>
      <c r="I24" s="445"/>
      <c r="J24" s="446"/>
      <c r="K24" s="452"/>
      <c r="L24" s="504"/>
      <c r="M24" s="974"/>
      <c r="N24" s="286">
        <f>SUM(N25:N32)</f>
        <v>0</v>
      </c>
      <c r="P24" s="409"/>
      <c r="Q24" s="410"/>
      <c r="R24" s="265">
        <f>SUM(R25:R32)</f>
        <v>0</v>
      </c>
      <c r="S24" s="265">
        <f>SUM(S25:S32)</f>
        <v>0</v>
      </c>
      <c r="T24" s="293"/>
      <c r="U24" s="15"/>
      <c r="V24" s="15"/>
      <c r="W24" s="15"/>
      <c r="X24" s="15"/>
      <c r="Y24" s="15"/>
      <c r="AD24" s="12"/>
      <c r="AE24" s="12"/>
      <c r="AF24" s="15"/>
      <c r="AG24" s="15"/>
      <c r="AH24" s="15"/>
      <c r="AI24" s="15"/>
      <c r="AM24" s="12"/>
      <c r="AN24" s="12"/>
      <c r="AO24" s="12"/>
      <c r="AP24" s="12"/>
      <c r="AQ24" s="12"/>
      <c r="AU24" s="12"/>
      <c r="AV24" s="12"/>
      <c r="AW24" s="12"/>
      <c r="AX24" s="12"/>
      <c r="AY24" s="12"/>
      <c r="AZ24" s="14"/>
    </row>
    <row r="25" spans="2:52" ht="15.75" customHeight="1" x14ac:dyDescent="0.2">
      <c r="B25" s="100"/>
      <c r="C25" s="18"/>
      <c r="D25" s="16"/>
      <c r="E25" s="20" t="s">
        <v>81</v>
      </c>
      <c r="F25" s="20" t="s">
        <v>82</v>
      </c>
      <c r="G25" s="72"/>
      <c r="H25" s="250"/>
      <c r="I25" s="448" t="s">
        <v>83</v>
      </c>
      <c r="J25" s="449">
        <v>0</v>
      </c>
      <c r="K25" s="451">
        <f>N$3</f>
        <v>1</v>
      </c>
      <c r="L25" s="503">
        <f t="shared" si="0"/>
        <v>0</v>
      </c>
      <c r="M25" s="975">
        <v>1</v>
      </c>
      <c r="N25" s="336">
        <f>L25*M25</f>
        <v>0</v>
      </c>
      <c r="P25" s="405">
        <f>SUM(L25)</f>
        <v>0</v>
      </c>
      <c r="Q25" s="406">
        <v>0</v>
      </c>
      <c r="R25" s="266">
        <f>SUM(N25*Q25)</f>
        <v>0</v>
      </c>
      <c r="S25" s="266">
        <f>SUM(N25-R25)</f>
        <v>0</v>
      </c>
      <c r="T25" s="293"/>
      <c r="U25" s="15"/>
      <c r="V25" s="15"/>
      <c r="W25" s="15"/>
      <c r="X25" s="15"/>
      <c r="Y25" s="15"/>
      <c r="AD25" s="12"/>
      <c r="AE25" s="12"/>
      <c r="AF25" s="15"/>
      <c r="AG25" s="15"/>
      <c r="AH25" s="15"/>
      <c r="AI25" s="15"/>
      <c r="AM25" s="12"/>
      <c r="AN25" s="12"/>
      <c r="AO25" s="12"/>
      <c r="AP25" s="12"/>
      <c r="AQ25" s="12"/>
      <c r="AU25" s="12"/>
      <c r="AV25" s="12"/>
      <c r="AW25" s="12"/>
      <c r="AX25" s="12"/>
      <c r="AY25" s="12"/>
      <c r="AZ25" s="14"/>
    </row>
    <row r="26" spans="2:52" ht="55.9" customHeight="1" x14ac:dyDescent="0.2">
      <c r="B26" s="100"/>
      <c r="C26" s="18"/>
      <c r="D26" s="16"/>
      <c r="E26" s="16"/>
      <c r="F26" s="1085" t="s">
        <v>662</v>
      </c>
      <c r="G26" s="1086"/>
      <c r="H26" s="1086"/>
      <c r="I26" s="448"/>
      <c r="J26" s="449"/>
      <c r="K26" s="451"/>
      <c r="L26" s="503"/>
      <c r="M26" s="975"/>
      <c r="N26" s="336"/>
      <c r="P26" s="403"/>
      <c r="Q26" s="404"/>
      <c r="R26" s="266"/>
      <c r="S26" s="266"/>
      <c r="T26" s="293"/>
      <c r="U26" s="15"/>
      <c r="V26" s="15"/>
      <c r="W26" s="15"/>
      <c r="X26" s="15"/>
      <c r="Y26" s="15"/>
      <c r="AD26" s="12"/>
      <c r="AE26" s="12"/>
      <c r="AF26" s="15"/>
      <c r="AG26" s="15"/>
      <c r="AH26" s="15"/>
      <c r="AI26" s="15"/>
      <c r="AM26" s="12"/>
      <c r="AN26" s="12"/>
      <c r="AO26" s="12"/>
      <c r="AP26" s="12"/>
      <c r="AQ26" s="12"/>
      <c r="AU26" s="12"/>
      <c r="AV26" s="12"/>
      <c r="AW26" s="12"/>
      <c r="AX26" s="12"/>
      <c r="AY26" s="12"/>
      <c r="AZ26" s="14"/>
    </row>
    <row r="27" spans="2:52" ht="15.75" customHeight="1" x14ac:dyDescent="0.2">
      <c r="B27" s="100"/>
      <c r="C27" s="18"/>
      <c r="D27" s="16"/>
      <c r="E27" s="20" t="s">
        <v>85</v>
      </c>
      <c r="F27" s="20" t="s">
        <v>86</v>
      </c>
      <c r="G27" s="72"/>
      <c r="H27" s="250"/>
      <c r="I27" s="448" t="s">
        <v>87</v>
      </c>
      <c r="J27" s="449">
        <v>0</v>
      </c>
      <c r="K27" s="451">
        <f>N$3</f>
        <v>1</v>
      </c>
      <c r="L27" s="503">
        <f t="shared" si="0"/>
        <v>0</v>
      </c>
      <c r="M27" s="975">
        <v>1</v>
      </c>
      <c r="N27" s="336">
        <f>L27*M27</f>
        <v>0</v>
      </c>
      <c r="P27" s="405">
        <f>SUM(L27)</f>
        <v>0</v>
      </c>
      <c r="Q27" s="406">
        <v>0</v>
      </c>
      <c r="R27" s="266">
        <f>SUM(N27*Q27)</f>
        <v>0</v>
      </c>
      <c r="S27" s="266">
        <f>SUM(N27-R27)</f>
        <v>0</v>
      </c>
      <c r="T27" s="293"/>
      <c r="U27" s="15"/>
      <c r="V27" s="15"/>
      <c r="W27" s="15"/>
      <c r="X27" s="15"/>
      <c r="Y27" s="15"/>
      <c r="AD27" s="12"/>
      <c r="AE27" s="12"/>
      <c r="AF27" s="15"/>
      <c r="AG27" s="15"/>
      <c r="AH27" s="15"/>
      <c r="AI27" s="15"/>
      <c r="AM27" s="12"/>
      <c r="AN27" s="12"/>
      <c r="AO27" s="12"/>
      <c r="AP27" s="12"/>
      <c r="AQ27" s="12"/>
      <c r="AU27" s="12"/>
      <c r="AV27" s="12"/>
      <c r="AW27" s="12"/>
      <c r="AX27" s="12"/>
      <c r="AY27" s="12"/>
      <c r="AZ27" s="14"/>
    </row>
    <row r="28" spans="2:52" ht="69.75" customHeight="1" x14ac:dyDescent="0.2">
      <c r="B28" s="100"/>
      <c r="C28" s="18"/>
      <c r="D28" s="16"/>
      <c r="E28" s="16"/>
      <c r="F28" s="1085" t="s">
        <v>640</v>
      </c>
      <c r="G28" s="1086"/>
      <c r="H28" s="1086"/>
      <c r="I28" s="448"/>
      <c r="J28" s="449"/>
      <c r="K28" s="451"/>
      <c r="L28" s="503"/>
      <c r="M28" s="975"/>
      <c r="N28" s="336"/>
      <c r="P28" s="403"/>
      <c r="Q28" s="404"/>
      <c r="R28" s="266"/>
      <c r="S28" s="266"/>
      <c r="T28" s="293"/>
      <c r="U28" s="15"/>
      <c r="V28" s="15"/>
      <c r="W28" s="15"/>
      <c r="X28" s="15"/>
      <c r="Y28" s="15"/>
      <c r="AD28" s="12"/>
      <c r="AE28" s="12"/>
      <c r="AF28" s="15"/>
      <c r="AG28" s="15"/>
      <c r="AH28" s="15"/>
      <c r="AI28" s="15"/>
      <c r="AM28" s="12"/>
      <c r="AN28" s="12"/>
      <c r="AO28" s="12"/>
      <c r="AP28" s="12"/>
      <c r="AQ28" s="12"/>
      <c r="AU28" s="12"/>
      <c r="AV28" s="12"/>
      <c r="AW28" s="12"/>
      <c r="AX28" s="12"/>
      <c r="AY28" s="12"/>
      <c r="AZ28" s="14"/>
    </row>
    <row r="29" spans="2:52" ht="15.75" customHeight="1" x14ac:dyDescent="0.2">
      <c r="B29" s="100"/>
      <c r="C29" s="18"/>
      <c r="D29" s="16"/>
      <c r="E29" s="20" t="s">
        <v>88</v>
      </c>
      <c r="F29" s="20" t="s">
        <v>89</v>
      </c>
      <c r="G29" s="88"/>
      <c r="H29" s="250"/>
      <c r="I29" s="448" t="s">
        <v>61</v>
      </c>
      <c r="J29" s="449">
        <v>0</v>
      </c>
      <c r="K29" s="451">
        <f>N$3</f>
        <v>1</v>
      </c>
      <c r="L29" s="503">
        <f t="shared" si="0"/>
        <v>0</v>
      </c>
      <c r="M29" s="975">
        <v>1</v>
      </c>
      <c r="N29" s="336">
        <f>L29*M29</f>
        <v>0</v>
      </c>
      <c r="P29" s="405">
        <f>SUM(L29)</f>
        <v>0</v>
      </c>
      <c r="Q29" s="406">
        <v>0</v>
      </c>
      <c r="R29" s="266">
        <f>SUM(N29*Q29)</f>
        <v>0</v>
      </c>
      <c r="S29" s="266">
        <f>SUM(N29-R29)</f>
        <v>0</v>
      </c>
      <c r="T29" s="293"/>
      <c r="U29" s="15"/>
      <c r="V29" s="15"/>
      <c r="W29" s="15"/>
      <c r="X29" s="15"/>
      <c r="Y29" s="15"/>
      <c r="AD29" s="12"/>
      <c r="AE29" s="12"/>
      <c r="AF29" s="15"/>
      <c r="AG29" s="15"/>
      <c r="AH29" s="15"/>
      <c r="AI29" s="15"/>
      <c r="AM29" s="12"/>
      <c r="AN29" s="12"/>
      <c r="AO29" s="12"/>
      <c r="AP29" s="12"/>
      <c r="AQ29" s="12"/>
      <c r="AU29" s="12"/>
      <c r="AV29" s="12"/>
      <c r="AW29" s="12"/>
      <c r="AX29" s="12"/>
      <c r="AY29" s="12"/>
      <c r="AZ29" s="14"/>
    </row>
    <row r="30" spans="2:52" ht="65.45" customHeight="1" x14ac:dyDescent="0.2">
      <c r="B30" s="100"/>
      <c r="C30" s="18"/>
      <c r="D30" s="16"/>
      <c r="E30" s="16"/>
      <c r="F30" s="1085" t="s">
        <v>641</v>
      </c>
      <c r="G30" s="1086"/>
      <c r="H30" s="1086"/>
      <c r="I30" s="448"/>
      <c r="J30" s="449"/>
      <c r="K30" s="451"/>
      <c r="L30" s="503"/>
      <c r="M30" s="975"/>
      <c r="N30" s="336"/>
      <c r="P30" s="403"/>
      <c r="Q30" s="404"/>
      <c r="R30" s="266"/>
      <c r="S30" s="266"/>
      <c r="T30" s="293"/>
      <c r="U30" s="15"/>
      <c r="V30" s="15"/>
      <c r="W30" s="15"/>
      <c r="X30" s="15"/>
      <c r="Y30" s="15"/>
      <c r="AD30" s="12"/>
      <c r="AE30" s="12"/>
      <c r="AF30" s="15"/>
      <c r="AG30" s="15"/>
      <c r="AH30" s="15"/>
      <c r="AI30" s="15"/>
      <c r="AM30" s="12"/>
      <c r="AN30" s="12"/>
      <c r="AO30" s="12"/>
      <c r="AP30" s="12"/>
      <c r="AQ30" s="12"/>
      <c r="AU30" s="12"/>
      <c r="AV30" s="12"/>
      <c r="AW30" s="12"/>
      <c r="AX30" s="12"/>
      <c r="AY30" s="12"/>
      <c r="AZ30" s="14"/>
    </row>
    <row r="31" spans="2:52" ht="15.75" customHeight="1" x14ac:dyDescent="0.2">
      <c r="B31" s="100"/>
      <c r="C31" s="18"/>
      <c r="D31" s="16"/>
      <c r="E31" s="20" t="s">
        <v>90</v>
      </c>
      <c r="F31" s="20" t="s">
        <v>91</v>
      </c>
      <c r="G31" s="88"/>
      <c r="H31" s="250"/>
      <c r="I31" s="448" t="s">
        <v>61</v>
      </c>
      <c r="J31" s="449">
        <v>0</v>
      </c>
      <c r="K31" s="451">
        <f>N$3</f>
        <v>1</v>
      </c>
      <c r="L31" s="503">
        <f t="shared" si="0"/>
        <v>0</v>
      </c>
      <c r="M31" s="975">
        <v>1</v>
      </c>
      <c r="N31" s="336">
        <f>L31*M31</f>
        <v>0</v>
      </c>
      <c r="P31" s="405">
        <f>SUM(L31)</f>
        <v>0</v>
      </c>
      <c r="Q31" s="406">
        <v>0</v>
      </c>
      <c r="R31" s="266">
        <f>SUM(N31*Q31)</f>
        <v>0</v>
      </c>
      <c r="S31" s="266">
        <f>SUM(N31-R31)</f>
        <v>0</v>
      </c>
      <c r="T31" s="293"/>
      <c r="U31" s="15"/>
      <c r="V31" s="15"/>
      <c r="W31" s="15"/>
      <c r="X31" s="15"/>
      <c r="Y31" s="15"/>
      <c r="AD31" s="12"/>
      <c r="AE31" s="12"/>
      <c r="AF31" s="15"/>
      <c r="AG31" s="15"/>
      <c r="AH31" s="15"/>
      <c r="AI31" s="15"/>
      <c r="AM31" s="12"/>
      <c r="AN31" s="12"/>
      <c r="AO31" s="12"/>
      <c r="AP31" s="12"/>
      <c r="AQ31" s="12"/>
      <c r="AU31" s="12"/>
      <c r="AV31" s="12"/>
      <c r="AW31" s="12"/>
      <c r="AX31" s="12"/>
      <c r="AY31" s="12"/>
      <c r="AZ31" s="14"/>
    </row>
    <row r="32" spans="2:52" ht="70.5" customHeight="1" x14ac:dyDescent="0.2">
      <c r="B32" s="100"/>
      <c r="C32" s="18"/>
      <c r="D32" s="16"/>
      <c r="E32" s="16"/>
      <c r="F32" s="1085" t="s">
        <v>642</v>
      </c>
      <c r="G32" s="1086"/>
      <c r="H32" s="1086"/>
      <c r="I32" s="448"/>
      <c r="J32" s="449"/>
      <c r="K32" s="451"/>
      <c r="L32" s="503"/>
      <c r="M32" s="975"/>
      <c r="N32" s="336"/>
      <c r="P32" s="403"/>
      <c r="Q32" s="404"/>
      <c r="R32" s="266"/>
      <c r="S32" s="266"/>
      <c r="T32" s="293"/>
      <c r="U32" s="15"/>
      <c r="V32" s="15"/>
      <c r="W32" s="15"/>
      <c r="X32" s="15"/>
      <c r="Y32" s="15"/>
      <c r="AD32" s="12"/>
      <c r="AE32" s="12"/>
      <c r="AF32" s="15"/>
      <c r="AG32" s="15"/>
      <c r="AH32" s="15"/>
      <c r="AI32" s="15"/>
      <c r="AM32" s="12"/>
      <c r="AN32" s="12"/>
      <c r="AO32" s="12"/>
      <c r="AP32" s="12"/>
      <c r="AQ32" s="12"/>
      <c r="AU32" s="12"/>
      <c r="AV32" s="12"/>
      <c r="AW32" s="12"/>
      <c r="AX32" s="12"/>
      <c r="AY32" s="12"/>
      <c r="AZ32" s="14"/>
    </row>
    <row r="33" spans="2:52" ht="15.75" customHeight="1" x14ac:dyDescent="0.2">
      <c r="B33" s="100"/>
      <c r="C33" s="18"/>
      <c r="D33" s="114" t="s">
        <v>92</v>
      </c>
      <c r="E33" s="114"/>
      <c r="F33" s="111"/>
      <c r="G33" s="115"/>
      <c r="H33" s="340"/>
      <c r="I33" s="445"/>
      <c r="J33" s="446"/>
      <c r="K33" s="452"/>
      <c r="L33" s="504"/>
      <c r="M33" s="974"/>
      <c r="N33" s="286">
        <f>SUM(N34:N42)</f>
        <v>75.53</v>
      </c>
      <c r="P33" s="409"/>
      <c r="Q33" s="410"/>
      <c r="R33" s="265">
        <f>SUM(R34:R42)</f>
        <v>0</v>
      </c>
      <c r="S33" s="265">
        <f>SUM(S34:S42)</f>
        <v>75.53</v>
      </c>
      <c r="T33" s="294"/>
      <c r="U33" s="21"/>
      <c r="V33" s="21"/>
      <c r="W33" s="15"/>
      <c r="X33" s="15"/>
      <c r="Y33" s="15"/>
      <c r="AL33" s="12"/>
      <c r="AM33" s="12"/>
      <c r="AN33" s="12"/>
      <c r="AO33" s="12"/>
      <c r="AP33" s="12"/>
      <c r="AQ33" s="12"/>
      <c r="AT33" s="12"/>
      <c r="AU33" s="12"/>
      <c r="AV33" s="12"/>
      <c r="AW33" s="12"/>
      <c r="AX33" s="12"/>
      <c r="AY33" s="12"/>
    </row>
    <row r="34" spans="2:52" ht="15.75" customHeight="1" x14ac:dyDescent="0.2">
      <c r="B34" s="100"/>
      <c r="C34" s="18"/>
      <c r="D34" s="16"/>
      <c r="E34" s="20" t="s">
        <v>93</v>
      </c>
      <c r="F34" s="20" t="s">
        <v>94</v>
      </c>
      <c r="G34" s="88"/>
      <c r="H34" s="250"/>
      <c r="I34" s="448" t="s">
        <v>61</v>
      </c>
      <c r="J34" s="449">
        <v>26.36</v>
      </c>
      <c r="K34" s="451">
        <f>N$3</f>
        <v>1</v>
      </c>
      <c r="L34" s="503">
        <f t="shared" si="0"/>
        <v>26.36</v>
      </c>
      <c r="M34" s="975">
        <v>1</v>
      </c>
      <c r="N34" s="336">
        <f>L34*M34</f>
        <v>26.36</v>
      </c>
      <c r="P34" s="405">
        <f>SUM(L34)</f>
        <v>26.36</v>
      </c>
      <c r="Q34" s="406">
        <v>0</v>
      </c>
      <c r="R34" s="266">
        <f>SUM(N34*Q34)</f>
        <v>0</v>
      </c>
      <c r="S34" s="266">
        <f>SUM(N34-R34)</f>
        <v>26.36</v>
      </c>
      <c r="T34" s="293"/>
      <c r="U34" s="15"/>
      <c r="V34" s="15"/>
      <c r="W34" s="15"/>
      <c r="X34" s="15"/>
      <c r="Y34" s="15"/>
      <c r="AK34" s="12"/>
      <c r="AL34" s="15"/>
      <c r="AM34" s="21"/>
      <c r="AN34" s="21"/>
      <c r="AO34" s="21"/>
      <c r="AP34" s="15"/>
      <c r="AQ34" s="15"/>
      <c r="AS34" s="12"/>
      <c r="AT34" s="15"/>
      <c r="AU34" s="21"/>
      <c r="AV34" s="21"/>
      <c r="AW34" s="21"/>
      <c r="AX34" s="15"/>
      <c r="AY34" s="15"/>
    </row>
    <row r="35" spans="2:52" ht="69" customHeight="1" x14ac:dyDescent="0.2">
      <c r="B35" s="99"/>
      <c r="C35" s="4"/>
      <c r="D35" s="16"/>
      <c r="E35" s="22"/>
      <c r="F35" s="1085" t="s">
        <v>643</v>
      </c>
      <c r="G35" s="1086"/>
      <c r="H35" s="1086"/>
      <c r="I35" s="448"/>
      <c r="J35" s="566"/>
      <c r="K35" s="451"/>
      <c r="L35" s="503"/>
      <c r="M35" s="975"/>
      <c r="N35" s="336"/>
      <c r="P35" s="403"/>
      <c r="Q35" s="404"/>
      <c r="R35" s="266"/>
      <c r="S35" s="266"/>
      <c r="T35" s="293" t="s">
        <v>2</v>
      </c>
      <c r="U35" s="15"/>
      <c r="V35" s="15" t="s">
        <v>2</v>
      </c>
      <c r="W35" s="15"/>
      <c r="X35" s="15"/>
      <c r="Y35" s="23"/>
    </row>
    <row r="36" spans="2:52" ht="15.75" customHeight="1" x14ac:dyDescent="0.2">
      <c r="B36" s="100"/>
      <c r="C36" s="18"/>
      <c r="D36" s="16"/>
      <c r="E36" s="20" t="s">
        <v>95</v>
      </c>
      <c r="F36" s="20" t="s">
        <v>96</v>
      </c>
      <c r="G36" s="88"/>
      <c r="H36" s="250"/>
      <c r="I36" s="448"/>
      <c r="J36" s="566"/>
      <c r="K36" s="451"/>
      <c r="L36" s="503"/>
      <c r="M36" s="975"/>
      <c r="N36" s="336"/>
      <c r="P36" s="403"/>
      <c r="Q36" s="404"/>
      <c r="R36" s="266"/>
      <c r="S36" s="266"/>
      <c r="T36" s="293"/>
      <c r="U36" s="15"/>
      <c r="V36" s="15"/>
      <c r="W36" s="15"/>
      <c r="X36" s="15"/>
      <c r="Y36" s="15"/>
      <c r="AK36" s="12"/>
      <c r="AL36" s="15"/>
      <c r="AM36" s="21"/>
      <c r="AN36" s="21"/>
      <c r="AO36" s="21"/>
      <c r="AP36" s="15"/>
      <c r="AQ36" s="15"/>
      <c r="AS36" s="12"/>
      <c r="AT36" s="15"/>
      <c r="AU36" s="21"/>
      <c r="AV36" s="21"/>
      <c r="AW36" s="21"/>
      <c r="AX36" s="15"/>
      <c r="AY36" s="15"/>
    </row>
    <row r="37" spans="2:52" ht="15.75" customHeight="1" x14ac:dyDescent="0.2">
      <c r="B37" s="100"/>
      <c r="C37" s="18"/>
      <c r="D37" s="16"/>
      <c r="E37" s="16"/>
      <c r="F37" s="20" t="s">
        <v>97</v>
      </c>
      <c r="G37" s="20" t="s">
        <v>98</v>
      </c>
      <c r="H37" s="86"/>
      <c r="I37" s="448" t="s">
        <v>61</v>
      </c>
      <c r="J37" s="566">
        <v>23.3</v>
      </c>
      <c r="K37" s="451">
        <f>N$3</f>
        <v>1</v>
      </c>
      <c r="L37" s="503">
        <f t="shared" si="0"/>
        <v>23.3</v>
      </c>
      <c r="M37" s="975">
        <v>1</v>
      </c>
      <c r="N37" s="336">
        <f>L37*M37</f>
        <v>23.3</v>
      </c>
      <c r="P37" s="405">
        <f>SUM(L37)</f>
        <v>23.3</v>
      </c>
      <c r="Q37" s="406">
        <v>0</v>
      </c>
      <c r="R37" s="266">
        <f>SUM(N37*Q37)</f>
        <v>0</v>
      </c>
      <c r="S37" s="266">
        <f>SUM(N37-R37)</f>
        <v>23.3</v>
      </c>
      <c r="T37" s="293"/>
      <c r="U37" s="15"/>
      <c r="V37" s="15"/>
      <c r="W37" s="15"/>
      <c r="X37" s="15"/>
      <c r="Y37" s="15"/>
      <c r="AD37" s="12"/>
      <c r="AE37" s="12"/>
      <c r="AF37" s="15"/>
      <c r="AG37" s="15"/>
      <c r="AH37" s="15"/>
      <c r="AI37" s="15"/>
      <c r="AM37" s="12"/>
      <c r="AN37" s="12"/>
      <c r="AO37" s="12"/>
      <c r="AP37" s="12"/>
      <c r="AQ37" s="12"/>
      <c r="AU37" s="12"/>
      <c r="AV37" s="12"/>
      <c r="AW37" s="12"/>
      <c r="AX37" s="12"/>
      <c r="AY37" s="12"/>
      <c r="AZ37" s="14"/>
    </row>
    <row r="38" spans="2:52" ht="81.599999999999994" customHeight="1" x14ac:dyDescent="0.2">
      <c r="B38" s="100"/>
      <c r="C38" s="18"/>
      <c r="D38" s="16"/>
      <c r="E38" s="16"/>
      <c r="F38" s="20"/>
      <c r="G38" s="1074" t="s">
        <v>644</v>
      </c>
      <c r="H38" s="1075"/>
      <c r="I38" s="448"/>
      <c r="J38" s="566"/>
      <c r="K38" s="451"/>
      <c r="L38" s="503"/>
      <c r="M38" s="975"/>
      <c r="N38" s="336"/>
      <c r="P38" s="403"/>
      <c r="Q38" s="404"/>
      <c r="R38" s="266"/>
      <c r="S38" s="266"/>
      <c r="T38" s="293"/>
      <c r="U38" s="15"/>
      <c r="V38" s="15"/>
      <c r="W38" s="15"/>
      <c r="X38" s="15"/>
      <c r="Y38" s="15"/>
      <c r="AD38" s="12"/>
      <c r="AE38" s="12"/>
      <c r="AF38" s="15"/>
      <c r="AG38" s="15"/>
      <c r="AH38" s="15"/>
      <c r="AI38" s="15"/>
      <c r="AM38" s="12"/>
      <c r="AN38" s="12"/>
      <c r="AO38" s="12"/>
      <c r="AP38" s="12"/>
      <c r="AQ38" s="12"/>
      <c r="AU38" s="12"/>
      <c r="AV38" s="12"/>
      <c r="AW38" s="12"/>
      <c r="AX38" s="12"/>
      <c r="AY38" s="12"/>
      <c r="AZ38" s="14"/>
    </row>
    <row r="39" spans="2:52" ht="15.75" customHeight="1" x14ac:dyDescent="0.2">
      <c r="B39" s="100"/>
      <c r="C39" s="18"/>
      <c r="D39" s="16"/>
      <c r="E39" s="16"/>
      <c r="F39" s="20" t="s">
        <v>99</v>
      </c>
      <c r="G39" s="20" t="s">
        <v>72</v>
      </c>
      <c r="H39" s="86"/>
      <c r="I39" s="448" t="s">
        <v>61</v>
      </c>
      <c r="J39" s="566">
        <v>17.25</v>
      </c>
      <c r="K39" s="451">
        <f>N$3</f>
        <v>1</v>
      </c>
      <c r="L39" s="503">
        <f t="shared" si="0"/>
        <v>17.25</v>
      </c>
      <c r="M39" s="975">
        <v>1</v>
      </c>
      <c r="N39" s="336">
        <f>L39*M39</f>
        <v>17.25</v>
      </c>
      <c r="P39" s="405">
        <f>SUM(L39)</f>
        <v>17.25</v>
      </c>
      <c r="Q39" s="406">
        <v>0</v>
      </c>
      <c r="R39" s="266">
        <f>SUM(N39*Q39)</f>
        <v>0</v>
      </c>
      <c r="S39" s="266">
        <f>SUM(N39-R39)</f>
        <v>17.25</v>
      </c>
      <c r="T39" s="293"/>
      <c r="U39" s="15"/>
      <c r="V39" s="15"/>
      <c r="W39" s="15"/>
      <c r="X39" s="15"/>
      <c r="Y39" s="15"/>
      <c r="AD39" s="12"/>
      <c r="AE39" s="12"/>
      <c r="AF39" s="15"/>
      <c r="AG39" s="15"/>
      <c r="AH39" s="15"/>
      <c r="AI39" s="15"/>
      <c r="AM39" s="12"/>
      <c r="AN39" s="12"/>
      <c r="AO39" s="12"/>
      <c r="AP39" s="12"/>
      <c r="AQ39" s="12"/>
      <c r="AU39" s="12"/>
      <c r="AV39" s="12"/>
      <c r="AW39" s="12"/>
      <c r="AX39" s="12"/>
      <c r="AY39" s="12"/>
      <c r="AZ39" s="14"/>
    </row>
    <row r="40" spans="2:52" ht="65.45" customHeight="1" x14ac:dyDescent="0.2">
      <c r="B40" s="100"/>
      <c r="C40" s="18"/>
      <c r="D40" s="16"/>
      <c r="E40" s="16"/>
      <c r="F40" s="20"/>
      <c r="G40" s="1074" t="s">
        <v>645</v>
      </c>
      <c r="H40" s="1075"/>
      <c r="I40" s="448"/>
      <c r="J40" s="566"/>
      <c r="K40" s="451"/>
      <c r="L40" s="503"/>
      <c r="M40" s="975"/>
      <c r="N40" s="336"/>
      <c r="P40" s="403"/>
      <c r="Q40" s="404"/>
      <c r="R40" s="266"/>
      <c r="S40" s="266"/>
      <c r="T40" s="293"/>
      <c r="U40" s="15"/>
      <c r="V40" s="15"/>
      <c r="W40" s="15"/>
      <c r="X40" s="15"/>
      <c r="Y40" s="15"/>
      <c r="AD40" s="12"/>
      <c r="AE40" s="12"/>
      <c r="AF40" s="15"/>
      <c r="AG40" s="15"/>
      <c r="AH40" s="15"/>
      <c r="AI40" s="15"/>
      <c r="AM40" s="12"/>
      <c r="AN40" s="12"/>
      <c r="AO40" s="12"/>
      <c r="AP40" s="12"/>
      <c r="AQ40" s="12"/>
      <c r="AU40" s="12"/>
      <c r="AV40" s="12"/>
      <c r="AW40" s="12"/>
      <c r="AX40" s="12"/>
      <c r="AY40" s="12"/>
      <c r="AZ40" s="14"/>
    </row>
    <row r="41" spans="2:52" ht="15.75" customHeight="1" x14ac:dyDescent="0.2">
      <c r="B41" s="100"/>
      <c r="C41" s="18"/>
      <c r="D41" s="16"/>
      <c r="E41" s="16"/>
      <c r="F41" s="20" t="s">
        <v>100</v>
      </c>
      <c r="G41" s="20" t="s">
        <v>101</v>
      </c>
      <c r="H41" s="86"/>
      <c r="I41" s="448" t="s">
        <v>61</v>
      </c>
      <c r="J41" s="566">
        <v>8.6199999999999992</v>
      </c>
      <c r="K41" s="451">
        <f>N$3</f>
        <v>1</v>
      </c>
      <c r="L41" s="503">
        <f t="shared" si="0"/>
        <v>8.6199999999999992</v>
      </c>
      <c r="M41" s="975">
        <v>1</v>
      </c>
      <c r="N41" s="336">
        <f>L41*M41</f>
        <v>8.6199999999999992</v>
      </c>
      <c r="P41" s="405">
        <f>SUM(L41)</f>
        <v>8.6199999999999992</v>
      </c>
      <c r="Q41" s="406">
        <v>0</v>
      </c>
      <c r="R41" s="266">
        <f>SUM(N41*Q41)</f>
        <v>0</v>
      </c>
      <c r="S41" s="266">
        <f>SUM(N41-R41)</f>
        <v>8.6199999999999992</v>
      </c>
      <c r="T41" s="293"/>
      <c r="U41" s="15"/>
      <c r="V41" s="15"/>
      <c r="W41" s="15"/>
      <c r="X41" s="15"/>
      <c r="Y41" s="15"/>
      <c r="AD41" s="12"/>
      <c r="AE41" s="12"/>
      <c r="AF41" s="15"/>
      <c r="AG41" s="15"/>
      <c r="AH41" s="15"/>
      <c r="AI41" s="15"/>
      <c r="AM41" s="12"/>
      <c r="AN41" s="12"/>
      <c r="AO41" s="12"/>
      <c r="AP41" s="12"/>
      <c r="AQ41" s="12"/>
      <c r="AU41" s="12"/>
      <c r="AV41" s="12"/>
      <c r="AW41" s="12"/>
      <c r="AX41" s="12"/>
      <c r="AY41" s="12"/>
      <c r="AZ41" s="14"/>
    </row>
    <row r="42" spans="2:52" ht="72" customHeight="1" x14ac:dyDescent="0.2">
      <c r="B42" s="100"/>
      <c r="C42" s="18"/>
      <c r="D42" s="16"/>
      <c r="E42" s="16"/>
      <c r="F42" s="20"/>
      <c r="G42" s="1074" t="s">
        <v>646</v>
      </c>
      <c r="H42" s="1075"/>
      <c r="I42" s="448"/>
      <c r="J42" s="449"/>
      <c r="K42" s="451"/>
      <c r="L42" s="503"/>
      <c r="M42" s="975"/>
      <c r="N42" s="336"/>
      <c r="P42" s="403"/>
      <c r="Q42" s="404"/>
      <c r="R42" s="266"/>
      <c r="S42" s="266"/>
      <c r="T42" s="293"/>
      <c r="U42" s="15"/>
      <c r="V42" s="15"/>
      <c r="W42" s="15"/>
      <c r="X42" s="15"/>
      <c r="Y42" s="15"/>
      <c r="AD42" s="12"/>
      <c r="AE42" s="12"/>
      <c r="AF42" s="15"/>
      <c r="AG42" s="15"/>
      <c r="AH42" s="15"/>
      <c r="AI42" s="15"/>
      <c r="AM42" s="12"/>
      <c r="AN42" s="12"/>
      <c r="AO42" s="12"/>
      <c r="AP42" s="12"/>
      <c r="AQ42" s="12"/>
      <c r="AU42" s="12"/>
      <c r="AV42" s="12"/>
      <c r="AW42" s="12"/>
      <c r="AX42" s="12"/>
      <c r="AY42" s="12"/>
      <c r="AZ42" s="14"/>
    </row>
    <row r="43" spans="2:52" ht="15.75" customHeight="1" x14ac:dyDescent="0.2">
      <c r="B43" s="122" t="s">
        <v>102</v>
      </c>
      <c r="C43" s="128"/>
      <c r="D43" s="124"/>
      <c r="E43" s="124"/>
      <c r="F43" s="125"/>
      <c r="G43" s="129"/>
      <c r="H43" s="427"/>
      <c r="I43" s="453"/>
      <c r="J43" s="454"/>
      <c r="K43" s="455"/>
      <c r="L43" s="505"/>
      <c r="M43" s="976"/>
      <c r="N43" s="384">
        <f>N44+N77+N95</f>
        <v>664.24800000000005</v>
      </c>
      <c r="P43" s="411"/>
      <c r="Q43" s="412"/>
      <c r="R43" s="301">
        <f>R44+R77+R95</f>
        <v>0</v>
      </c>
      <c r="S43" s="127">
        <f>S44+S77+S95</f>
        <v>664.24800000000005</v>
      </c>
      <c r="T43" s="292"/>
    </row>
    <row r="44" spans="2:52" ht="15.75" customHeight="1" x14ac:dyDescent="0.2">
      <c r="B44" s="100"/>
      <c r="C44" s="84" t="s">
        <v>103</v>
      </c>
      <c r="D44" s="87"/>
      <c r="E44" s="87"/>
      <c r="F44" s="59"/>
      <c r="G44" s="59"/>
      <c r="H44" s="428"/>
      <c r="I44" s="567"/>
      <c r="J44" s="568"/>
      <c r="K44" s="569"/>
      <c r="L44" s="587"/>
      <c r="M44" s="1011"/>
      <c r="N44" s="287">
        <f>N45+N71</f>
        <v>225.02799999999999</v>
      </c>
      <c r="P44" s="399"/>
      <c r="Q44" s="400"/>
      <c r="R44" s="287">
        <f>R45+R71</f>
        <v>0</v>
      </c>
      <c r="S44" s="121">
        <f>S45+S71</f>
        <v>225.02799999999999</v>
      </c>
      <c r="T44" s="292"/>
    </row>
    <row r="45" spans="2:52" ht="15.75" customHeight="1" x14ac:dyDescent="0.2">
      <c r="B45" s="100"/>
      <c r="C45" s="9"/>
      <c r="D45" s="110" t="s">
        <v>104</v>
      </c>
      <c r="E45" s="110"/>
      <c r="F45" s="116"/>
      <c r="G45" s="115"/>
      <c r="H45" s="340"/>
      <c r="I45" s="457"/>
      <c r="J45" s="458"/>
      <c r="K45" s="459"/>
      <c r="L45" s="507"/>
      <c r="M45" s="977"/>
      <c r="N45" s="286">
        <f>SUM(N46:N70)</f>
        <v>154.136</v>
      </c>
      <c r="P45" s="409"/>
      <c r="Q45" s="410"/>
      <c r="R45" s="302">
        <f>SUM(R46:R70)</f>
        <v>0</v>
      </c>
      <c r="S45" s="113">
        <f>SUM(S46:S70)</f>
        <v>154.136</v>
      </c>
      <c r="T45" s="292"/>
    </row>
    <row r="46" spans="2:52" ht="15.75" customHeight="1" x14ac:dyDescent="0.2">
      <c r="B46" s="100"/>
      <c r="C46" s="18"/>
      <c r="D46" s="16"/>
      <c r="E46" s="20" t="s">
        <v>105</v>
      </c>
      <c r="F46" s="20" t="s">
        <v>106</v>
      </c>
      <c r="G46" s="18"/>
      <c r="H46" s="343"/>
      <c r="I46" s="448"/>
      <c r="J46" s="449"/>
      <c r="K46" s="451"/>
      <c r="L46" s="503"/>
      <c r="M46" s="975"/>
      <c r="N46" s="336"/>
      <c r="P46" s="403"/>
      <c r="Q46" s="404"/>
      <c r="R46" s="271"/>
      <c r="S46" s="271"/>
      <c r="T46" s="292"/>
    </row>
    <row r="47" spans="2:52" ht="15.75" customHeight="1" x14ac:dyDescent="0.2">
      <c r="B47" s="100"/>
      <c r="C47" s="18"/>
      <c r="D47" s="16"/>
      <c r="E47" s="16"/>
      <c r="F47" s="20" t="s">
        <v>107</v>
      </c>
      <c r="G47" s="20" t="s">
        <v>791</v>
      </c>
      <c r="H47" s="250"/>
      <c r="I47" s="448"/>
      <c r="J47" s="570"/>
      <c r="K47" s="451"/>
      <c r="L47" s="503"/>
      <c r="M47" s="975"/>
      <c r="N47" s="336"/>
      <c r="P47" s="403"/>
      <c r="Q47" s="404"/>
      <c r="R47" s="271"/>
      <c r="S47" s="271"/>
      <c r="T47" s="292"/>
    </row>
    <row r="48" spans="2:52" ht="93.6" customHeight="1" x14ac:dyDescent="0.2">
      <c r="B48" s="100"/>
      <c r="C48" s="18"/>
      <c r="D48" s="16"/>
      <c r="E48" s="16"/>
      <c r="F48" s="20"/>
      <c r="G48" s="1074" t="s">
        <v>792</v>
      </c>
      <c r="H48" s="1075"/>
      <c r="I48" s="448"/>
      <c r="J48" s="570"/>
      <c r="K48" s="451"/>
      <c r="L48" s="503"/>
      <c r="M48" s="975"/>
      <c r="N48" s="336"/>
      <c r="P48" s="403"/>
      <c r="Q48" s="404"/>
      <c r="R48" s="271"/>
      <c r="S48" s="271"/>
      <c r="T48" s="292"/>
    </row>
    <row r="49" spans="2:20" ht="15.75" customHeight="1" x14ac:dyDescent="0.2">
      <c r="B49" s="100"/>
      <c r="C49" s="18"/>
      <c r="D49" s="16"/>
      <c r="E49" s="16"/>
      <c r="F49" s="20"/>
      <c r="G49" s="20" t="s">
        <v>827</v>
      </c>
      <c r="I49" s="448" t="s">
        <v>61</v>
      </c>
      <c r="J49" s="571">
        <v>13.44</v>
      </c>
      <c r="K49" s="572">
        <f>N$3</f>
        <v>1</v>
      </c>
      <c r="L49" s="503">
        <f>J49*K49</f>
        <v>13.44</v>
      </c>
      <c r="M49" s="975">
        <v>1</v>
      </c>
      <c r="N49" s="336">
        <f>L49*M49</f>
        <v>13.44</v>
      </c>
      <c r="P49" s="405">
        <f>SUM(L49)</f>
        <v>13.44</v>
      </c>
      <c r="Q49" s="406">
        <v>0</v>
      </c>
      <c r="R49" s="266">
        <f>SUM(N49*Q49)</f>
        <v>0</v>
      </c>
      <c r="S49" s="266">
        <f>SUM(N49-R49)</f>
        <v>13.44</v>
      </c>
      <c r="T49" s="292"/>
    </row>
    <row r="50" spans="2:20" ht="15.75" customHeight="1" x14ac:dyDescent="0.2">
      <c r="B50" s="100"/>
      <c r="C50" s="18"/>
      <c r="D50" s="16"/>
      <c r="E50" s="16"/>
      <c r="F50" s="20"/>
      <c r="G50" s="20" t="s">
        <v>828</v>
      </c>
      <c r="I50" s="448" t="s">
        <v>61</v>
      </c>
      <c r="J50" s="571">
        <v>13.44</v>
      </c>
      <c r="K50" s="572">
        <f>N$3</f>
        <v>1</v>
      </c>
      <c r="L50" s="503">
        <f>J50*K50</f>
        <v>13.44</v>
      </c>
      <c r="M50" s="975">
        <v>1</v>
      </c>
      <c r="N50" s="336">
        <f>L50*M50</f>
        <v>13.44</v>
      </c>
      <c r="P50" s="405">
        <f>SUM(L50)</f>
        <v>13.44</v>
      </c>
      <c r="Q50" s="406">
        <v>0</v>
      </c>
      <c r="R50" s="266">
        <f>SUM(N50*Q50)</f>
        <v>0</v>
      </c>
      <c r="S50" s="266">
        <f>SUM(N50-R50)</f>
        <v>13.44</v>
      </c>
      <c r="T50" s="292"/>
    </row>
    <row r="51" spans="2:20" ht="15.75" customHeight="1" x14ac:dyDescent="0.2">
      <c r="B51" s="100"/>
      <c r="C51" s="18"/>
      <c r="D51" s="16"/>
      <c r="E51" s="16"/>
      <c r="F51" s="20" t="s">
        <v>495</v>
      </c>
      <c r="G51" s="20" t="s">
        <v>114</v>
      </c>
      <c r="H51" s="343"/>
      <c r="I51" s="448" t="s">
        <v>61</v>
      </c>
      <c r="J51" s="449">
        <v>21.815999999999999</v>
      </c>
      <c r="K51" s="451">
        <f>N$3</f>
        <v>1</v>
      </c>
      <c r="L51" s="503">
        <f>J51*K51</f>
        <v>21.815999999999999</v>
      </c>
      <c r="M51" s="975">
        <v>1</v>
      </c>
      <c r="N51" s="336">
        <f>L51*M51</f>
        <v>21.815999999999999</v>
      </c>
      <c r="P51" s="405">
        <f>SUM(L51)</f>
        <v>21.815999999999999</v>
      </c>
      <c r="Q51" s="406">
        <v>0</v>
      </c>
      <c r="R51" s="266">
        <f>SUM(N51*Q51)</f>
        <v>0</v>
      </c>
      <c r="S51" s="266">
        <f>SUM(N51-R51)</f>
        <v>21.815999999999999</v>
      </c>
      <c r="T51" s="292"/>
    </row>
    <row r="52" spans="2:20" ht="94.5" customHeight="1" x14ac:dyDescent="0.2">
      <c r="B52" s="100"/>
      <c r="C52" s="18"/>
      <c r="D52" s="16"/>
      <c r="E52" s="16"/>
      <c r="F52" s="20"/>
      <c r="G52" s="1074" t="s">
        <v>793</v>
      </c>
      <c r="H52" s="1075"/>
      <c r="I52" s="448"/>
      <c r="J52" s="449"/>
      <c r="K52" s="451"/>
      <c r="L52" s="503"/>
      <c r="M52" s="975"/>
      <c r="N52" s="336"/>
      <c r="P52" s="403"/>
      <c r="Q52" s="404"/>
      <c r="R52" s="271"/>
      <c r="S52" s="271"/>
      <c r="T52" s="292"/>
    </row>
    <row r="53" spans="2:20" ht="15.75" customHeight="1" x14ac:dyDescent="0.2">
      <c r="B53" s="100"/>
      <c r="C53" s="18"/>
      <c r="D53" s="16"/>
      <c r="E53" s="20" t="s">
        <v>120</v>
      </c>
      <c r="F53" s="20" t="s">
        <v>121</v>
      </c>
      <c r="G53" s="18"/>
      <c r="H53" s="343"/>
      <c r="I53" s="448"/>
      <c r="J53" s="449"/>
      <c r="K53" s="451"/>
      <c r="L53" s="503"/>
      <c r="M53" s="975"/>
      <c r="N53" s="336"/>
      <c r="P53" s="403"/>
      <c r="Q53" s="404"/>
      <c r="R53" s="271"/>
      <c r="S53" s="271"/>
      <c r="T53" s="292"/>
    </row>
    <row r="54" spans="2:20" ht="15.75" customHeight="1" x14ac:dyDescent="0.2">
      <c r="B54" s="100"/>
      <c r="C54" s="18"/>
      <c r="D54" s="16"/>
      <c r="E54" s="16"/>
      <c r="F54" s="20" t="s">
        <v>826</v>
      </c>
      <c r="G54" s="20" t="s">
        <v>795</v>
      </c>
      <c r="H54" s="250"/>
      <c r="I54" s="448"/>
      <c r="J54" s="449"/>
      <c r="K54" s="451"/>
      <c r="L54" s="503"/>
      <c r="M54" s="975"/>
      <c r="N54" s="336"/>
      <c r="P54" s="405"/>
      <c r="Q54" s="406"/>
      <c r="R54" s="266"/>
      <c r="S54" s="266"/>
      <c r="T54" s="292"/>
    </row>
    <row r="55" spans="2:20" ht="16.5" x14ac:dyDescent="0.2">
      <c r="B55" s="100"/>
      <c r="C55" s="18"/>
      <c r="D55" s="16"/>
      <c r="E55" s="16"/>
      <c r="F55" s="20"/>
      <c r="G55" s="1074" t="s">
        <v>830</v>
      </c>
      <c r="H55" s="1075"/>
      <c r="I55" s="467"/>
      <c r="J55" s="461"/>
      <c r="K55" s="468"/>
      <c r="L55" s="503"/>
      <c r="M55" s="975"/>
      <c r="N55" s="336"/>
      <c r="P55" s="405"/>
      <c r="Q55" s="406"/>
      <c r="R55" s="266"/>
      <c r="S55" s="266"/>
      <c r="T55" s="292"/>
    </row>
    <row r="56" spans="2:20" ht="15.75" customHeight="1" x14ac:dyDescent="0.2">
      <c r="B56" s="100"/>
      <c r="C56" s="18"/>
      <c r="D56" s="16"/>
      <c r="E56" s="20" t="s">
        <v>126</v>
      </c>
      <c r="F56" s="20" t="s">
        <v>127</v>
      </c>
      <c r="G56" s="18"/>
      <c r="H56" s="343"/>
      <c r="I56" s="448"/>
      <c r="J56" s="449"/>
      <c r="K56" s="451"/>
      <c r="L56" s="503"/>
      <c r="M56" s="975"/>
      <c r="N56" s="336"/>
      <c r="P56" s="403"/>
      <c r="Q56" s="404"/>
      <c r="R56" s="271"/>
      <c r="S56" s="271"/>
      <c r="T56" s="292"/>
    </row>
    <row r="57" spans="2:20" ht="15.75" customHeight="1" x14ac:dyDescent="0.2">
      <c r="B57" s="100"/>
      <c r="C57" s="18"/>
      <c r="D57" s="16"/>
      <c r="E57" s="16"/>
      <c r="F57" s="20" t="s">
        <v>128</v>
      </c>
      <c r="G57" s="20" t="s">
        <v>896</v>
      </c>
      <c r="H57" s="343"/>
      <c r="I57" s="448" t="s">
        <v>61</v>
      </c>
      <c r="J57" s="449">
        <v>35.909999999999997</v>
      </c>
      <c r="K57" s="451">
        <f>N$3</f>
        <v>1</v>
      </c>
      <c r="L57" s="503">
        <f>J57*K57</f>
        <v>35.909999999999997</v>
      </c>
      <c r="M57" s="975">
        <v>1</v>
      </c>
      <c r="N57" s="336">
        <f>L57*M57</f>
        <v>35.909999999999997</v>
      </c>
      <c r="P57" s="405">
        <f>SUM(L57)</f>
        <v>35.909999999999997</v>
      </c>
      <c r="Q57" s="406">
        <v>0</v>
      </c>
      <c r="R57" s="266">
        <f>SUM(N57*Q57)</f>
        <v>0</v>
      </c>
      <c r="S57" s="266">
        <f>SUM(N57-R57)</f>
        <v>35.909999999999997</v>
      </c>
      <c r="T57" s="292"/>
    </row>
    <row r="58" spans="2:20" ht="120" customHeight="1" x14ac:dyDescent="0.2">
      <c r="B58" s="100"/>
      <c r="C58" s="18"/>
      <c r="D58" s="16"/>
      <c r="E58" s="16"/>
      <c r="F58" s="20"/>
      <c r="G58" s="1074" t="s">
        <v>797</v>
      </c>
      <c r="H58" s="1075"/>
      <c r="I58" s="448"/>
      <c r="J58" s="449"/>
      <c r="K58" s="451"/>
      <c r="L58" s="503"/>
      <c r="M58" s="975"/>
      <c r="N58" s="336"/>
      <c r="P58" s="403"/>
      <c r="Q58" s="404"/>
      <c r="R58" s="271"/>
      <c r="S58" s="271"/>
      <c r="T58" s="292"/>
    </row>
    <row r="59" spans="2:20" ht="16.5" x14ac:dyDescent="0.2">
      <c r="B59" s="100"/>
      <c r="C59" s="18"/>
      <c r="D59" s="16"/>
      <c r="E59" s="16"/>
      <c r="F59" s="20" t="s">
        <v>891</v>
      </c>
      <c r="G59" s="1087" t="s">
        <v>899</v>
      </c>
      <c r="H59" s="1088"/>
      <c r="I59" s="448" t="s">
        <v>894</v>
      </c>
      <c r="J59" s="449">
        <v>36</v>
      </c>
      <c r="K59" s="451">
        <f>N$3</f>
        <v>1</v>
      </c>
      <c r="L59" s="503">
        <f>J59*K59</f>
        <v>36</v>
      </c>
      <c r="M59" s="975">
        <v>1</v>
      </c>
      <c r="N59" s="336">
        <f>L59*M59</f>
        <v>36</v>
      </c>
      <c r="P59" s="405">
        <f>SUM(L59)</f>
        <v>36</v>
      </c>
      <c r="Q59" s="406">
        <v>0</v>
      </c>
      <c r="R59" s="266">
        <f>SUM(N59*Q59)</f>
        <v>0</v>
      </c>
      <c r="S59" s="266">
        <f>SUM(N59-R59)</f>
        <v>36</v>
      </c>
      <c r="T59" s="292"/>
    </row>
    <row r="60" spans="2:20" ht="121.5" customHeight="1" x14ac:dyDescent="0.2">
      <c r="B60" s="100"/>
      <c r="C60" s="18"/>
      <c r="D60" s="16"/>
      <c r="E60" s="16"/>
      <c r="F60" s="85"/>
      <c r="G60" s="1074" t="s">
        <v>895</v>
      </c>
      <c r="H60" s="1075"/>
      <c r="I60" s="448"/>
      <c r="J60" s="449"/>
      <c r="K60" s="451"/>
      <c r="L60" s="503"/>
      <c r="M60" s="975"/>
      <c r="N60" s="336"/>
      <c r="P60" s="403"/>
      <c r="Q60" s="404"/>
      <c r="R60" s="271"/>
      <c r="S60" s="271"/>
      <c r="T60" s="292"/>
    </row>
    <row r="61" spans="2:20" ht="15.75" customHeight="1" x14ac:dyDescent="0.2">
      <c r="B61" s="100"/>
      <c r="C61" s="18"/>
      <c r="D61" s="16"/>
      <c r="E61" s="20" t="s">
        <v>129</v>
      </c>
      <c r="F61" s="20" t="s">
        <v>130</v>
      </c>
      <c r="G61" s="18"/>
      <c r="H61" s="343"/>
      <c r="I61" s="448"/>
      <c r="J61" s="449"/>
      <c r="K61" s="451"/>
      <c r="L61" s="503"/>
      <c r="M61" s="975"/>
      <c r="N61" s="336"/>
      <c r="P61" s="403"/>
      <c r="Q61" s="404"/>
      <c r="R61" s="271"/>
      <c r="S61" s="271"/>
      <c r="T61" s="292"/>
    </row>
    <row r="62" spans="2:20" ht="15.75" customHeight="1" x14ac:dyDescent="0.2">
      <c r="B62" s="100"/>
      <c r="C62" s="18"/>
      <c r="D62" s="16"/>
      <c r="E62" s="16"/>
      <c r="F62" s="85" t="s">
        <v>131</v>
      </c>
      <c r="G62" s="85" t="s">
        <v>496</v>
      </c>
      <c r="I62" s="448" t="s">
        <v>61</v>
      </c>
      <c r="J62" s="449">
        <v>4.28</v>
      </c>
      <c r="K62" s="451">
        <f>N$3</f>
        <v>1</v>
      </c>
      <c r="L62" s="503">
        <f>J62*K62</f>
        <v>4.28</v>
      </c>
      <c r="M62" s="975">
        <v>1</v>
      </c>
      <c r="N62" s="336">
        <f>L62*M62</f>
        <v>4.28</v>
      </c>
      <c r="P62" s="405">
        <f>SUM(L62)</f>
        <v>4.28</v>
      </c>
      <c r="Q62" s="406">
        <v>0</v>
      </c>
      <c r="R62" s="266">
        <f>SUM(N62*Q62)</f>
        <v>0</v>
      </c>
      <c r="S62" s="266">
        <f>SUM(N62-R62)</f>
        <v>4.28</v>
      </c>
      <c r="T62" s="292"/>
    </row>
    <row r="63" spans="2:20" ht="89.25" customHeight="1" x14ac:dyDescent="0.2">
      <c r="B63" s="100"/>
      <c r="C63" s="18"/>
      <c r="D63" s="16"/>
      <c r="E63" s="16"/>
      <c r="F63" s="85"/>
      <c r="G63" s="1074" t="s">
        <v>707</v>
      </c>
      <c r="H63" s="1075"/>
      <c r="I63" s="460"/>
      <c r="J63" s="463"/>
      <c r="K63" s="462"/>
      <c r="L63" s="503"/>
      <c r="M63" s="975"/>
      <c r="N63" s="336"/>
      <c r="P63" s="403"/>
      <c r="Q63" s="404"/>
      <c r="R63" s="271"/>
      <c r="S63" s="271"/>
      <c r="T63" s="292"/>
    </row>
    <row r="64" spans="2:20" ht="15.75" customHeight="1" x14ac:dyDescent="0.2">
      <c r="B64" s="100"/>
      <c r="C64" s="18"/>
      <c r="D64" s="16"/>
      <c r="E64" s="16"/>
      <c r="F64" s="85" t="s">
        <v>132</v>
      </c>
      <c r="G64" s="20" t="s">
        <v>831</v>
      </c>
      <c r="H64" s="89"/>
      <c r="I64" s="448" t="s">
        <v>61</v>
      </c>
      <c r="J64" s="449">
        <v>0.28999999999999998</v>
      </c>
      <c r="K64" s="451">
        <f>N$3</f>
        <v>1</v>
      </c>
      <c r="L64" s="503">
        <f>J64*K64</f>
        <v>0.28999999999999998</v>
      </c>
      <c r="M64" s="975">
        <v>1</v>
      </c>
      <c r="N64" s="336">
        <f>L64*M64</f>
        <v>0.28999999999999998</v>
      </c>
      <c r="P64" s="405">
        <f>SUM(L64)</f>
        <v>0.28999999999999998</v>
      </c>
      <c r="Q64" s="406">
        <v>0</v>
      </c>
      <c r="R64" s="266">
        <f>SUM(N64*Q64)</f>
        <v>0</v>
      </c>
      <c r="S64" s="266">
        <f>SUM(N64-R64)</f>
        <v>0.28999999999999998</v>
      </c>
      <c r="T64" s="292"/>
    </row>
    <row r="65" spans="2:20" ht="78.599999999999994" customHeight="1" x14ac:dyDescent="0.2">
      <c r="B65" s="100"/>
      <c r="C65" s="18"/>
      <c r="D65" s="16"/>
      <c r="E65" s="16"/>
      <c r="F65" s="89"/>
      <c r="G65" s="1074" t="s">
        <v>762</v>
      </c>
      <c r="H65" s="1075"/>
      <c r="I65" s="448"/>
      <c r="J65" s="449"/>
      <c r="K65" s="451"/>
      <c r="L65" s="503"/>
      <c r="M65" s="975"/>
      <c r="N65" s="336"/>
      <c r="P65" s="405"/>
      <c r="Q65" s="406"/>
      <c r="R65" s="266"/>
      <c r="S65" s="266"/>
      <c r="T65" s="292"/>
    </row>
    <row r="66" spans="2:20" ht="15.75" customHeight="1" x14ac:dyDescent="0.2">
      <c r="B66" s="100"/>
      <c r="C66" s="18"/>
      <c r="D66" s="16"/>
      <c r="E66" s="16"/>
      <c r="F66" s="85" t="s">
        <v>134</v>
      </c>
      <c r="G66" s="85" t="s">
        <v>135</v>
      </c>
      <c r="I66" s="448" t="s">
        <v>61</v>
      </c>
      <c r="J66" s="449">
        <v>0.52</v>
      </c>
      <c r="K66" s="451">
        <f>N$3</f>
        <v>1</v>
      </c>
      <c r="L66" s="503">
        <f>J66*K66</f>
        <v>0.52</v>
      </c>
      <c r="M66" s="975">
        <v>1</v>
      </c>
      <c r="N66" s="336">
        <f>L66*M66</f>
        <v>0.52</v>
      </c>
      <c r="P66" s="405">
        <f>SUM(L66)</f>
        <v>0.52</v>
      </c>
      <c r="Q66" s="406">
        <v>0</v>
      </c>
      <c r="R66" s="266">
        <f>SUM(N66*Q66)</f>
        <v>0</v>
      </c>
      <c r="S66" s="266">
        <f>SUM(N66-R66)</f>
        <v>0.52</v>
      </c>
      <c r="T66" s="292"/>
    </row>
    <row r="67" spans="2:20" ht="101.25" customHeight="1" x14ac:dyDescent="0.2">
      <c r="B67" s="100"/>
      <c r="C67" s="18"/>
      <c r="D67" s="16"/>
      <c r="E67" s="16"/>
      <c r="F67" s="85"/>
      <c r="G67" s="1074" t="s">
        <v>763</v>
      </c>
      <c r="H67" s="1075"/>
      <c r="I67" s="460"/>
      <c r="J67" s="463"/>
      <c r="K67" s="462"/>
      <c r="L67" s="503"/>
      <c r="M67" s="975"/>
      <c r="N67" s="336"/>
      <c r="P67" s="405"/>
      <c r="Q67" s="406"/>
      <c r="R67" s="266"/>
      <c r="S67" s="266"/>
      <c r="T67" s="292"/>
    </row>
    <row r="68" spans="2:20" s="26" customFormat="1" ht="15.75" customHeight="1" x14ac:dyDescent="0.2">
      <c r="B68" s="101"/>
      <c r="C68" s="25"/>
      <c r="D68" s="25"/>
      <c r="E68" s="25"/>
      <c r="F68" s="85" t="s">
        <v>136</v>
      </c>
      <c r="G68" s="85" t="s">
        <v>497</v>
      </c>
      <c r="H68" s="431"/>
      <c r="I68" s="448"/>
      <c r="J68" s="466"/>
      <c r="K68" s="462"/>
      <c r="L68" s="503"/>
      <c r="M68" s="975"/>
      <c r="N68" s="336"/>
      <c r="P68" s="403"/>
      <c r="Q68" s="404"/>
      <c r="R68" s="271"/>
      <c r="S68" s="271"/>
      <c r="T68" s="292"/>
    </row>
    <row r="69" spans="2:20" s="26" customFormat="1" ht="68.25" customHeight="1" x14ac:dyDescent="0.2">
      <c r="B69" s="101"/>
      <c r="C69" s="25"/>
      <c r="D69" s="25"/>
      <c r="E69" s="25"/>
      <c r="F69" s="41"/>
      <c r="G69" s="1074" t="s">
        <v>764</v>
      </c>
      <c r="H69" s="1075"/>
      <c r="I69" s="467"/>
      <c r="J69" s="461"/>
      <c r="K69" s="468"/>
      <c r="L69" s="510"/>
      <c r="M69" s="975"/>
      <c r="N69" s="336"/>
      <c r="P69" s="405"/>
      <c r="Q69" s="406"/>
      <c r="R69" s="266"/>
      <c r="S69" s="266"/>
      <c r="T69" s="292"/>
    </row>
    <row r="70" spans="2:20" ht="15.75" customHeight="1" x14ac:dyDescent="0.2">
      <c r="B70" s="100"/>
      <c r="C70" s="18"/>
      <c r="D70" s="16"/>
      <c r="E70" s="22"/>
      <c r="F70" s="20"/>
      <c r="G70" s="20" t="s">
        <v>501</v>
      </c>
      <c r="H70" s="89"/>
      <c r="I70" s="448" t="s">
        <v>153</v>
      </c>
      <c r="J70" s="449">
        <v>28.44</v>
      </c>
      <c r="K70" s="451">
        <f>N$3</f>
        <v>1</v>
      </c>
      <c r="L70" s="503">
        <f>J70*K70</f>
        <v>28.44</v>
      </c>
      <c r="M70" s="975">
        <v>1</v>
      </c>
      <c r="N70" s="336">
        <f>L70*M70</f>
        <v>28.44</v>
      </c>
      <c r="P70" s="405">
        <f>SUM(L70)</f>
        <v>28.44</v>
      </c>
      <c r="Q70" s="406">
        <v>0</v>
      </c>
      <c r="R70" s="266">
        <f>SUM(N70*Q70)</f>
        <v>0</v>
      </c>
      <c r="S70" s="266">
        <f>SUM(N70-R70)</f>
        <v>28.44</v>
      </c>
      <c r="T70" s="292"/>
    </row>
    <row r="71" spans="2:20" ht="15.75" customHeight="1" x14ac:dyDescent="0.2">
      <c r="B71" s="100"/>
      <c r="C71" s="18"/>
      <c r="D71" s="114" t="s">
        <v>138</v>
      </c>
      <c r="E71" s="114"/>
      <c r="F71" s="111"/>
      <c r="G71" s="111"/>
      <c r="H71" s="344"/>
      <c r="I71" s="457"/>
      <c r="J71" s="458"/>
      <c r="K71" s="459"/>
      <c r="L71" s="507"/>
      <c r="M71" s="977"/>
      <c r="N71" s="286">
        <f>SUM(N72:N76)</f>
        <v>70.891999999999996</v>
      </c>
      <c r="P71" s="413"/>
      <c r="Q71" s="414"/>
      <c r="R71" s="286">
        <f>SUM(R72:R76)</f>
        <v>0</v>
      </c>
      <c r="S71" s="113">
        <f>SUM(S72:S76)</f>
        <v>70.891999999999996</v>
      </c>
      <c r="T71" s="292"/>
    </row>
    <row r="72" spans="2:20" ht="15.75" customHeight="1" x14ac:dyDescent="0.2">
      <c r="B72" s="100"/>
      <c r="C72" s="18"/>
      <c r="D72" s="16"/>
      <c r="E72" s="20" t="s">
        <v>144</v>
      </c>
      <c r="F72" s="20" t="s">
        <v>145</v>
      </c>
      <c r="G72" s="17"/>
      <c r="H72" s="89"/>
      <c r="I72" s="448"/>
      <c r="J72" s="449"/>
      <c r="K72" s="451"/>
      <c r="L72" s="503"/>
      <c r="M72" s="975"/>
      <c r="N72" s="336"/>
      <c r="P72" s="403"/>
      <c r="Q72" s="404"/>
      <c r="R72" s="271"/>
      <c r="S72" s="271"/>
      <c r="T72" s="292"/>
    </row>
    <row r="73" spans="2:20" ht="15.75" customHeight="1" x14ac:dyDescent="0.2">
      <c r="B73" s="100"/>
      <c r="C73" s="18"/>
      <c r="D73" s="16"/>
      <c r="E73" s="22"/>
      <c r="F73" s="20" t="s">
        <v>141</v>
      </c>
      <c r="G73" s="20" t="s">
        <v>146</v>
      </c>
      <c r="H73" s="89"/>
      <c r="I73" s="448" t="s">
        <v>61</v>
      </c>
      <c r="J73" s="449">
        <v>24.3</v>
      </c>
      <c r="K73" s="451">
        <f>N$3</f>
        <v>1</v>
      </c>
      <c r="L73" s="503">
        <f>J73*K73</f>
        <v>24.3</v>
      </c>
      <c r="M73" s="975">
        <v>1</v>
      </c>
      <c r="N73" s="336">
        <f>L73*M73</f>
        <v>24.3</v>
      </c>
      <c r="P73" s="405">
        <f>SUM(L73)</f>
        <v>24.3</v>
      </c>
      <c r="Q73" s="406">
        <v>0</v>
      </c>
      <c r="R73" s="266">
        <f>SUM(N73*Q73)</f>
        <v>0</v>
      </c>
      <c r="S73" s="266">
        <f>SUM(N73-R73)</f>
        <v>24.3</v>
      </c>
      <c r="T73" s="295"/>
    </row>
    <row r="74" spans="2:20" ht="81.75" customHeight="1" x14ac:dyDescent="0.2">
      <c r="B74" s="100"/>
      <c r="C74" s="18"/>
      <c r="D74" s="16"/>
      <c r="E74" s="22"/>
      <c r="F74" s="89"/>
      <c r="G74" s="1074" t="s">
        <v>761</v>
      </c>
      <c r="H74" s="1075"/>
      <c r="I74" s="448"/>
      <c r="J74" s="449"/>
      <c r="K74" s="451"/>
      <c r="L74" s="503"/>
      <c r="M74" s="975"/>
      <c r="N74" s="336"/>
      <c r="P74" s="403"/>
      <c r="Q74" s="404"/>
      <c r="R74" s="273"/>
      <c r="S74" s="273"/>
      <c r="T74" s="295"/>
    </row>
    <row r="75" spans="2:20" ht="15.75" customHeight="1" x14ac:dyDescent="0.2">
      <c r="B75" s="100"/>
      <c r="C75" s="18"/>
      <c r="D75" s="16"/>
      <c r="E75" s="22"/>
      <c r="F75" s="20" t="s">
        <v>147</v>
      </c>
      <c r="G75" s="20" t="s">
        <v>799</v>
      </c>
      <c r="H75" s="89"/>
      <c r="I75" s="448" t="s">
        <v>61</v>
      </c>
      <c r="J75" s="449">
        <v>46.591999999999999</v>
      </c>
      <c r="K75" s="451">
        <f>N$3</f>
        <v>1</v>
      </c>
      <c r="L75" s="503">
        <f>J75*K75</f>
        <v>46.591999999999999</v>
      </c>
      <c r="M75" s="975">
        <v>1</v>
      </c>
      <c r="N75" s="336">
        <f>L75*M75</f>
        <v>46.591999999999999</v>
      </c>
      <c r="P75" s="405">
        <f>SUM(L75)</f>
        <v>46.591999999999999</v>
      </c>
      <c r="Q75" s="406">
        <v>0</v>
      </c>
      <c r="R75" s="266">
        <f>SUM(N75*Q75)</f>
        <v>0</v>
      </c>
      <c r="S75" s="266">
        <f>SUM(N75-R75)</f>
        <v>46.591999999999999</v>
      </c>
      <c r="T75" s="292"/>
    </row>
    <row r="76" spans="2:20" ht="93" customHeight="1" x14ac:dyDescent="0.2">
      <c r="B76" s="100"/>
      <c r="C76" s="18"/>
      <c r="D76" s="16"/>
      <c r="E76" s="22"/>
      <c r="F76" s="89"/>
      <c r="G76" s="1074" t="s">
        <v>798</v>
      </c>
      <c r="H76" s="1075"/>
      <c r="I76" s="448"/>
      <c r="J76" s="449"/>
      <c r="K76" s="451"/>
      <c r="L76" s="503"/>
      <c r="M76" s="975"/>
      <c r="N76" s="336"/>
      <c r="P76" s="403"/>
      <c r="Q76" s="404"/>
      <c r="R76" s="271"/>
      <c r="S76" s="271"/>
      <c r="T76" s="292"/>
    </row>
    <row r="77" spans="2:20" ht="15.75" customHeight="1" x14ac:dyDescent="0.2">
      <c r="B77" s="100"/>
      <c r="C77" s="84" t="s">
        <v>148</v>
      </c>
      <c r="D77" s="87"/>
      <c r="E77" s="87"/>
      <c r="F77" s="59"/>
      <c r="G77" s="59"/>
      <c r="H77" s="428"/>
      <c r="I77" s="442"/>
      <c r="J77" s="443"/>
      <c r="K77" s="456"/>
      <c r="L77" s="506"/>
      <c r="M77" s="973"/>
      <c r="N77" s="287">
        <f>N90+N78</f>
        <v>123.12000000000002</v>
      </c>
      <c r="P77" s="415"/>
      <c r="Q77" s="416"/>
      <c r="R77" s="287">
        <f>R90+R78</f>
        <v>0</v>
      </c>
      <c r="S77" s="121">
        <f>S90+S78</f>
        <v>123.12000000000002</v>
      </c>
      <c r="T77" s="292"/>
    </row>
    <row r="78" spans="2:20" ht="15.75" customHeight="1" x14ac:dyDescent="0.2">
      <c r="B78" s="100"/>
      <c r="C78" s="9"/>
      <c r="D78" s="110" t="s">
        <v>149</v>
      </c>
      <c r="E78" s="110"/>
      <c r="F78" s="111"/>
      <c r="G78" s="111"/>
      <c r="H78" s="430"/>
      <c r="I78" s="457"/>
      <c r="J78" s="458"/>
      <c r="K78" s="459"/>
      <c r="L78" s="507"/>
      <c r="M78" s="977"/>
      <c r="N78" s="286">
        <f>SUM(N79:N89)</f>
        <v>99.120000000000019</v>
      </c>
      <c r="P78" s="409"/>
      <c r="Q78" s="410"/>
      <c r="R78" s="286">
        <f>SUM(R79:R89)</f>
        <v>0</v>
      </c>
      <c r="S78" s="113">
        <f>SUM(S79:S89)</f>
        <v>99.120000000000019</v>
      </c>
      <c r="T78" s="292"/>
    </row>
    <row r="79" spans="2:20" ht="15.75" customHeight="1" x14ac:dyDescent="0.2">
      <c r="B79" s="100"/>
      <c r="C79" s="9"/>
      <c r="D79" s="16"/>
      <c r="E79" s="85" t="s">
        <v>150</v>
      </c>
      <c r="F79" s="85" t="s">
        <v>151</v>
      </c>
      <c r="G79" s="17"/>
      <c r="H79" s="429"/>
      <c r="I79" s="448"/>
      <c r="J79" s="449"/>
      <c r="K79" s="451"/>
      <c r="L79" s="503"/>
      <c r="M79" s="975"/>
      <c r="N79" s="336"/>
      <c r="P79" s="405"/>
      <c r="Q79" s="406"/>
      <c r="R79" s="266"/>
      <c r="S79" s="266"/>
      <c r="T79" s="292"/>
    </row>
    <row r="80" spans="2:20" ht="15.75" customHeight="1" x14ac:dyDescent="0.2">
      <c r="B80" s="100"/>
      <c r="C80" s="9"/>
      <c r="D80" s="85"/>
      <c r="E80" s="85"/>
      <c r="F80" s="85" t="s">
        <v>152</v>
      </c>
      <c r="G80" s="85" t="s">
        <v>498</v>
      </c>
      <c r="H80" s="429"/>
      <c r="I80" s="448"/>
      <c r="J80" s="573"/>
      <c r="K80" s="462"/>
      <c r="L80" s="503"/>
      <c r="M80" s="975"/>
      <c r="N80" s="336"/>
      <c r="P80" s="403"/>
      <c r="Q80" s="404"/>
      <c r="R80" s="271"/>
      <c r="S80" s="271"/>
      <c r="T80" s="292"/>
    </row>
    <row r="81" spans="2:20" ht="85.5" customHeight="1" x14ac:dyDescent="0.2">
      <c r="B81" s="100"/>
      <c r="C81" s="9"/>
      <c r="D81" s="85"/>
      <c r="E81" s="85"/>
      <c r="F81" s="17"/>
      <c r="G81" s="1074" t="s">
        <v>765</v>
      </c>
      <c r="H81" s="1075"/>
      <c r="I81" s="448"/>
      <c r="J81" s="566"/>
      <c r="K81" s="451"/>
      <c r="L81" s="503"/>
      <c r="M81" s="975"/>
      <c r="N81" s="336"/>
      <c r="P81" s="403"/>
      <c r="Q81" s="404"/>
      <c r="R81" s="279"/>
      <c r="S81" s="279"/>
      <c r="T81" s="292"/>
    </row>
    <row r="82" spans="2:20" ht="16.5" x14ac:dyDescent="0.2">
      <c r="B82" s="100"/>
      <c r="C82" s="9"/>
      <c r="D82" s="85"/>
      <c r="E82" s="85"/>
      <c r="F82" s="17"/>
      <c r="G82" s="85" t="s">
        <v>820</v>
      </c>
      <c r="H82" s="429"/>
      <c r="I82" s="448" t="s">
        <v>153</v>
      </c>
      <c r="J82" s="573">
        <v>6.4</v>
      </c>
      <c r="K82" s="574">
        <f>N$3</f>
        <v>1</v>
      </c>
      <c r="L82" s="503">
        <f>J82*K82</f>
        <v>6.4</v>
      </c>
      <c r="M82" s="995">
        <v>1</v>
      </c>
      <c r="N82" s="387">
        <f>L82*M82</f>
        <v>6.4</v>
      </c>
      <c r="P82" s="405">
        <f>SUM(L82)</f>
        <v>6.4</v>
      </c>
      <c r="Q82" s="406">
        <v>0</v>
      </c>
      <c r="R82" s="266">
        <f>SUM(N82*Q82)</f>
        <v>0</v>
      </c>
      <c r="S82" s="266">
        <f>SUM(N82-R82)</f>
        <v>6.4</v>
      </c>
      <c r="T82" s="292"/>
    </row>
    <row r="83" spans="2:20" ht="15.75" customHeight="1" x14ac:dyDescent="0.2">
      <c r="B83" s="100"/>
      <c r="C83" s="9"/>
      <c r="D83" s="16"/>
      <c r="E83" s="85" t="s">
        <v>154</v>
      </c>
      <c r="F83" s="85" t="s">
        <v>155</v>
      </c>
      <c r="G83" s="88"/>
      <c r="H83" s="250"/>
      <c r="I83" s="448" t="s">
        <v>153</v>
      </c>
      <c r="J83" s="566">
        <v>81.62</v>
      </c>
      <c r="K83" s="451">
        <f>N$3</f>
        <v>1</v>
      </c>
      <c r="L83" s="503">
        <f>J83*K83</f>
        <v>81.62</v>
      </c>
      <c r="M83" s="975">
        <v>1</v>
      </c>
      <c r="N83" s="336">
        <f>L83*M83</f>
        <v>81.62</v>
      </c>
      <c r="P83" s="405">
        <f>SUM(L83)</f>
        <v>81.62</v>
      </c>
      <c r="Q83" s="406">
        <v>0</v>
      </c>
      <c r="R83" s="266">
        <f>SUM(N83*Q83)</f>
        <v>0</v>
      </c>
      <c r="S83" s="266">
        <f>SUM(N83-R83)</f>
        <v>81.62</v>
      </c>
      <c r="T83" s="292"/>
    </row>
    <row r="84" spans="2:20" ht="89.45" customHeight="1" x14ac:dyDescent="0.2">
      <c r="B84" s="100"/>
      <c r="C84" s="9"/>
      <c r="D84" s="16"/>
      <c r="E84" s="16"/>
      <c r="F84" s="1085" t="s">
        <v>647</v>
      </c>
      <c r="G84" s="1086"/>
      <c r="H84" s="1086"/>
      <c r="I84" s="460"/>
      <c r="J84" s="573"/>
      <c r="K84" s="462"/>
      <c r="L84" s="508"/>
      <c r="M84" s="975"/>
      <c r="N84" s="336"/>
      <c r="P84" s="403"/>
      <c r="Q84" s="404"/>
      <c r="R84" s="271"/>
      <c r="S84" s="271"/>
      <c r="T84" s="292"/>
    </row>
    <row r="85" spans="2:20" s="26" customFormat="1" ht="15.75" customHeight="1" x14ac:dyDescent="0.2">
      <c r="B85" s="101"/>
      <c r="C85" s="25"/>
      <c r="D85" s="25"/>
      <c r="E85" s="85" t="s">
        <v>156</v>
      </c>
      <c r="F85" s="85" t="s">
        <v>157</v>
      </c>
      <c r="G85" s="25"/>
      <c r="H85" s="431"/>
      <c r="I85" s="464"/>
      <c r="J85" s="573"/>
      <c r="K85" s="465"/>
      <c r="L85" s="509"/>
      <c r="M85" s="975"/>
      <c r="N85" s="336"/>
      <c r="P85" s="403"/>
      <c r="Q85" s="404"/>
      <c r="R85" s="271"/>
      <c r="S85" s="271"/>
      <c r="T85" s="292"/>
    </row>
    <row r="86" spans="2:20" s="26" customFormat="1" ht="15.75" customHeight="1" x14ac:dyDescent="0.2">
      <c r="B86" s="101"/>
      <c r="C86" s="25"/>
      <c r="D86" s="25"/>
      <c r="E86" s="25"/>
      <c r="F86" s="85" t="s">
        <v>158</v>
      </c>
      <c r="G86" s="85" t="s">
        <v>822</v>
      </c>
      <c r="H86" s="431"/>
      <c r="I86" s="448" t="s">
        <v>153</v>
      </c>
      <c r="J86" s="573">
        <v>3.7</v>
      </c>
      <c r="K86" s="462">
        <f>N$3</f>
        <v>1</v>
      </c>
      <c r="L86" s="503">
        <f>J86*K86</f>
        <v>3.7</v>
      </c>
      <c r="M86" s="975">
        <v>1</v>
      </c>
      <c r="N86" s="336">
        <f>L86*M86</f>
        <v>3.7</v>
      </c>
      <c r="P86" s="405">
        <f>SUM(L86)</f>
        <v>3.7</v>
      </c>
      <c r="Q86" s="406">
        <v>0</v>
      </c>
      <c r="R86" s="266">
        <f>SUM(N86*Q86)</f>
        <v>0</v>
      </c>
      <c r="S86" s="266">
        <f>SUM(N86-R86)</f>
        <v>3.7</v>
      </c>
      <c r="T86" s="292"/>
    </row>
    <row r="87" spans="2:20" s="26" customFormat="1" ht="69" customHeight="1" x14ac:dyDescent="0.2">
      <c r="B87" s="101"/>
      <c r="C87" s="25"/>
      <c r="D87" s="25"/>
      <c r="E87" s="25"/>
      <c r="F87" s="41"/>
      <c r="G87" s="1074" t="s">
        <v>702</v>
      </c>
      <c r="H87" s="1075"/>
      <c r="I87" s="467"/>
      <c r="J87" s="573"/>
      <c r="K87" s="468"/>
      <c r="L87" s="510"/>
      <c r="M87" s="975"/>
      <c r="N87" s="336"/>
      <c r="P87" s="405"/>
      <c r="Q87" s="406"/>
      <c r="R87" s="266"/>
      <c r="S87" s="266"/>
      <c r="T87" s="292"/>
    </row>
    <row r="88" spans="2:20" s="26" customFormat="1" ht="15.75" customHeight="1" x14ac:dyDescent="0.2">
      <c r="B88" s="101"/>
      <c r="C88" s="25"/>
      <c r="D88" s="25"/>
      <c r="E88" s="25"/>
      <c r="F88" s="85" t="s">
        <v>160</v>
      </c>
      <c r="G88" s="85" t="s">
        <v>804</v>
      </c>
      <c r="H88" s="431"/>
      <c r="I88" s="448" t="s">
        <v>153</v>
      </c>
      <c r="J88" s="573">
        <v>7.4</v>
      </c>
      <c r="K88" s="462">
        <f>N$3</f>
        <v>1</v>
      </c>
      <c r="L88" s="503">
        <f>J88*K88</f>
        <v>7.4</v>
      </c>
      <c r="M88" s="975">
        <v>1</v>
      </c>
      <c r="N88" s="336">
        <f>L88*M88</f>
        <v>7.4</v>
      </c>
      <c r="P88" s="405">
        <f>SUM(L88)</f>
        <v>7.4</v>
      </c>
      <c r="Q88" s="406">
        <v>0</v>
      </c>
      <c r="R88" s="266">
        <f>SUM(N88*Q88)</f>
        <v>0</v>
      </c>
      <c r="S88" s="266">
        <f>SUM(N88-R88)</f>
        <v>7.4</v>
      </c>
      <c r="T88" s="292"/>
    </row>
    <row r="89" spans="2:20" s="26" customFormat="1" ht="72" customHeight="1" x14ac:dyDescent="0.2">
      <c r="B89" s="101"/>
      <c r="C89" s="25"/>
      <c r="D89" s="25"/>
      <c r="E89" s="25"/>
      <c r="F89" s="41"/>
      <c r="G89" s="1074" t="s">
        <v>700</v>
      </c>
      <c r="H89" s="1075"/>
      <c r="I89" s="467"/>
      <c r="J89" s="573"/>
      <c r="K89" s="468"/>
      <c r="L89" s="510"/>
      <c r="M89" s="975"/>
      <c r="N89" s="336"/>
      <c r="P89" s="403"/>
      <c r="Q89" s="404"/>
      <c r="R89" s="273"/>
      <c r="S89" s="273"/>
      <c r="T89" s="295"/>
    </row>
    <row r="90" spans="2:20" ht="15.75" customHeight="1" x14ac:dyDescent="0.2">
      <c r="B90" s="100"/>
      <c r="C90" s="9"/>
      <c r="D90" s="110" t="s">
        <v>170</v>
      </c>
      <c r="E90" s="110"/>
      <c r="F90" s="116"/>
      <c r="G90" s="116"/>
      <c r="H90" s="430"/>
      <c r="I90" s="457"/>
      <c r="J90" s="458"/>
      <c r="K90" s="459"/>
      <c r="L90" s="507"/>
      <c r="M90" s="977"/>
      <c r="N90" s="286">
        <f>SUM(N91:N94)</f>
        <v>24</v>
      </c>
      <c r="P90" s="413"/>
      <c r="Q90" s="414"/>
      <c r="R90" s="286">
        <f>SUM(R91:R94)</f>
        <v>0</v>
      </c>
      <c r="S90" s="113">
        <f>SUM(S91:S94)</f>
        <v>24</v>
      </c>
      <c r="T90" s="295"/>
    </row>
    <row r="91" spans="2:20" ht="15.75" customHeight="1" x14ac:dyDescent="0.2">
      <c r="B91" s="100"/>
      <c r="C91" s="9"/>
      <c r="D91" s="16"/>
      <c r="E91" s="85" t="s">
        <v>171</v>
      </c>
      <c r="F91" s="85" t="s">
        <v>172</v>
      </c>
      <c r="G91" s="10"/>
      <c r="H91" s="429"/>
      <c r="I91" s="575"/>
      <c r="J91" s="576"/>
      <c r="K91" s="577"/>
      <c r="L91" s="588"/>
      <c r="M91" s="975"/>
      <c r="N91" s="336"/>
      <c r="P91" s="403"/>
      <c r="Q91" s="404"/>
      <c r="R91" s="273"/>
      <c r="S91" s="273"/>
      <c r="T91" s="295"/>
    </row>
    <row r="92" spans="2:20" ht="77.45" customHeight="1" x14ac:dyDescent="0.2">
      <c r="B92" s="100"/>
      <c r="C92" s="9"/>
      <c r="D92" s="16"/>
      <c r="E92" s="22"/>
      <c r="F92" s="1085" t="s">
        <v>800</v>
      </c>
      <c r="G92" s="1086"/>
      <c r="H92" s="1086"/>
      <c r="I92" s="575"/>
      <c r="J92" s="576"/>
      <c r="K92" s="577"/>
      <c r="L92" s="588"/>
      <c r="M92" s="975"/>
      <c r="N92" s="336"/>
      <c r="P92" s="405"/>
      <c r="Q92" s="406"/>
      <c r="R92" s="266"/>
      <c r="S92" s="266"/>
      <c r="T92" s="295"/>
    </row>
    <row r="93" spans="2:20" ht="15.75" customHeight="1" x14ac:dyDescent="0.2">
      <c r="B93" s="100"/>
      <c r="C93" s="9"/>
      <c r="D93" s="16"/>
      <c r="E93" s="22"/>
      <c r="F93" s="85" t="s">
        <v>173</v>
      </c>
      <c r="G93" s="85" t="s">
        <v>802</v>
      </c>
      <c r="H93" s="86"/>
      <c r="I93" s="575" t="s">
        <v>83</v>
      </c>
      <c r="J93" s="566">
        <v>16</v>
      </c>
      <c r="K93" s="577">
        <f>N$3</f>
        <v>1</v>
      </c>
      <c r="L93" s="503">
        <f>J93*K93</f>
        <v>16</v>
      </c>
      <c r="M93" s="975">
        <v>1</v>
      </c>
      <c r="N93" s="336">
        <f>L93*M93</f>
        <v>16</v>
      </c>
      <c r="P93" s="405">
        <f>SUM(L93)</f>
        <v>16</v>
      </c>
      <c r="Q93" s="406">
        <v>0</v>
      </c>
      <c r="R93" s="266">
        <f>SUM(N93*Q93)</f>
        <v>0</v>
      </c>
      <c r="S93" s="266">
        <f>SUM(N93-R93)</f>
        <v>16</v>
      </c>
      <c r="T93" s="295"/>
    </row>
    <row r="94" spans="2:20" ht="15.75" customHeight="1" x14ac:dyDescent="0.2">
      <c r="B94" s="100"/>
      <c r="C94" s="9"/>
      <c r="D94" s="16"/>
      <c r="E94" s="22"/>
      <c r="F94" s="85" t="s">
        <v>174</v>
      </c>
      <c r="G94" s="85" t="s">
        <v>801</v>
      </c>
      <c r="H94" s="86"/>
      <c r="I94" s="575" t="s">
        <v>83</v>
      </c>
      <c r="J94" s="566">
        <v>8</v>
      </c>
      <c r="K94" s="577">
        <f>N$3</f>
        <v>1</v>
      </c>
      <c r="L94" s="503">
        <f>J94*K94</f>
        <v>8</v>
      </c>
      <c r="M94" s="975">
        <v>1</v>
      </c>
      <c r="N94" s="336">
        <f>L94*M94</f>
        <v>8</v>
      </c>
      <c r="P94" s="405">
        <f>SUM(L94)</f>
        <v>8</v>
      </c>
      <c r="Q94" s="406">
        <v>0</v>
      </c>
      <c r="R94" s="266">
        <f>SUM(N94*Q94)</f>
        <v>0</v>
      </c>
      <c r="S94" s="266">
        <f>SUM(N94-R94)</f>
        <v>8</v>
      </c>
      <c r="T94" s="292"/>
    </row>
    <row r="95" spans="2:20" ht="15.75" customHeight="1" x14ac:dyDescent="0.2">
      <c r="B95" s="102"/>
      <c r="C95" s="84" t="s">
        <v>175</v>
      </c>
      <c r="D95" s="63"/>
      <c r="E95" s="63"/>
      <c r="F95" s="61"/>
      <c r="G95" s="63"/>
      <c r="H95" s="433"/>
      <c r="I95" s="469"/>
      <c r="J95" s="472"/>
      <c r="K95" s="471"/>
      <c r="L95" s="511"/>
      <c r="M95" s="978"/>
      <c r="N95" s="287">
        <f>SUM(N96)</f>
        <v>316.10000000000002</v>
      </c>
      <c r="P95" s="399"/>
      <c r="Q95" s="400"/>
      <c r="R95" s="287">
        <f>SUM(R96)</f>
        <v>0</v>
      </c>
      <c r="S95" s="121">
        <f>SUM(S96)</f>
        <v>316.10000000000002</v>
      </c>
      <c r="T95" s="292"/>
    </row>
    <row r="96" spans="2:20" ht="15.75" customHeight="1" x14ac:dyDescent="0.2">
      <c r="B96" s="102"/>
      <c r="C96" s="9"/>
      <c r="D96" s="110" t="s">
        <v>176</v>
      </c>
      <c r="E96" s="110"/>
      <c r="F96" s="116"/>
      <c r="G96" s="118"/>
      <c r="H96" s="434"/>
      <c r="I96" s="482"/>
      <c r="J96" s="485"/>
      <c r="K96" s="484"/>
      <c r="L96" s="514"/>
      <c r="M96" s="981"/>
      <c r="N96" s="288">
        <f>SUM(N97:N104)</f>
        <v>316.10000000000002</v>
      </c>
      <c r="P96" s="409"/>
      <c r="Q96" s="410"/>
      <c r="R96" s="288">
        <f>SUM(R97:R104)</f>
        <v>0</v>
      </c>
      <c r="S96" s="117">
        <f>SUM(S97:S104)</f>
        <v>316.10000000000002</v>
      </c>
      <c r="T96" s="292"/>
    </row>
    <row r="97" spans="2:20" ht="15.75" customHeight="1" x14ac:dyDescent="0.2">
      <c r="B97" s="102"/>
      <c r="C97" s="9"/>
      <c r="D97" s="9"/>
      <c r="E97" s="85" t="s">
        <v>179</v>
      </c>
      <c r="F97" s="85" t="s">
        <v>180</v>
      </c>
      <c r="G97" s="9"/>
      <c r="H97" s="27"/>
      <c r="I97" s="448"/>
      <c r="J97" s="463"/>
      <c r="K97" s="462"/>
      <c r="L97" s="508"/>
      <c r="M97" s="975"/>
      <c r="N97" s="336"/>
      <c r="P97" s="405"/>
      <c r="Q97" s="406"/>
      <c r="R97" s="266"/>
      <c r="S97" s="266"/>
      <c r="T97" s="292"/>
    </row>
    <row r="98" spans="2:20" ht="57.75" customHeight="1" x14ac:dyDescent="0.2">
      <c r="B98" s="102"/>
      <c r="C98" s="9"/>
      <c r="D98" s="9"/>
      <c r="E98" s="9"/>
      <c r="F98" s="1085" t="s">
        <v>649</v>
      </c>
      <c r="G98" s="1086"/>
      <c r="H98" s="1086"/>
      <c r="I98" s="448"/>
      <c r="J98" s="463"/>
      <c r="K98" s="462"/>
      <c r="L98" s="508"/>
      <c r="M98" s="975"/>
      <c r="N98" s="336"/>
      <c r="P98" s="405"/>
      <c r="Q98" s="406"/>
      <c r="R98" s="266"/>
      <c r="S98" s="266"/>
      <c r="T98" s="292"/>
    </row>
    <row r="99" spans="2:20" ht="15.75" customHeight="1" x14ac:dyDescent="0.2">
      <c r="B99" s="102"/>
      <c r="C99" s="9"/>
      <c r="D99" s="9"/>
      <c r="E99" s="9"/>
      <c r="F99" s="85" t="s">
        <v>183</v>
      </c>
      <c r="G99" s="85" t="s">
        <v>184</v>
      </c>
      <c r="H99" s="86"/>
      <c r="I99" s="448" t="s">
        <v>153</v>
      </c>
      <c r="J99" s="573">
        <v>316.10000000000002</v>
      </c>
      <c r="K99" s="462">
        <f>N$3</f>
        <v>1</v>
      </c>
      <c r="L99" s="503">
        <f>J99*K99</f>
        <v>316.10000000000002</v>
      </c>
      <c r="M99" s="975">
        <v>1</v>
      </c>
      <c r="N99" s="336">
        <f>L99*M99</f>
        <v>316.10000000000002</v>
      </c>
      <c r="P99" s="405">
        <f>SUM(L99)</f>
        <v>316.10000000000002</v>
      </c>
      <c r="Q99" s="406">
        <v>0</v>
      </c>
      <c r="R99" s="266">
        <f>SUM(N99*Q99)</f>
        <v>0</v>
      </c>
      <c r="S99" s="266">
        <f>SUM(N99-R99)</f>
        <v>316.10000000000002</v>
      </c>
      <c r="T99" s="292"/>
    </row>
    <row r="100" spans="2:20" ht="15.75" customHeight="1" x14ac:dyDescent="0.2">
      <c r="B100" s="102"/>
      <c r="C100" s="9"/>
      <c r="D100" s="9"/>
      <c r="E100" s="85" t="s">
        <v>185</v>
      </c>
      <c r="F100" s="85" t="s">
        <v>832</v>
      </c>
      <c r="G100" s="9"/>
      <c r="H100" s="27"/>
      <c r="I100" s="448"/>
      <c r="J100" s="573"/>
      <c r="K100" s="462"/>
      <c r="L100" s="508"/>
      <c r="M100" s="975"/>
      <c r="N100" s="336"/>
      <c r="P100" s="403"/>
      <c r="Q100" s="404"/>
      <c r="R100" s="278"/>
      <c r="S100" s="278"/>
      <c r="T100" s="292"/>
    </row>
    <row r="101" spans="2:20" ht="51.6" customHeight="1" x14ac:dyDescent="0.2">
      <c r="B101" s="102"/>
      <c r="C101" s="9"/>
      <c r="D101" s="9"/>
      <c r="E101" s="9"/>
      <c r="F101" s="1085" t="s">
        <v>650</v>
      </c>
      <c r="G101" s="1086"/>
      <c r="H101" s="1086"/>
      <c r="I101" s="448"/>
      <c r="J101" s="573"/>
      <c r="K101" s="462"/>
      <c r="L101" s="508"/>
      <c r="M101" s="975"/>
      <c r="N101" s="336"/>
      <c r="P101" s="403"/>
      <c r="Q101" s="404"/>
      <c r="R101" s="271"/>
      <c r="S101" s="271"/>
      <c r="T101" s="292"/>
    </row>
    <row r="102" spans="2:20" ht="15.75" customHeight="1" x14ac:dyDescent="0.2">
      <c r="B102" s="102"/>
      <c r="C102" s="9"/>
      <c r="D102" s="9"/>
      <c r="E102" s="27"/>
      <c r="F102" s="85" t="s">
        <v>187</v>
      </c>
      <c r="G102" s="85" t="s">
        <v>188</v>
      </c>
      <c r="H102" s="435"/>
      <c r="I102" s="448" t="s">
        <v>189</v>
      </c>
      <c r="J102" s="566">
        <v>0</v>
      </c>
      <c r="K102" s="462">
        <f>N$3</f>
        <v>1</v>
      </c>
      <c r="L102" s="503">
        <f>J102*K102</f>
        <v>0</v>
      </c>
      <c r="M102" s="975">
        <v>1</v>
      </c>
      <c r="N102" s="336">
        <f>L102*M102</f>
        <v>0</v>
      </c>
      <c r="P102" s="405">
        <f>SUM(L102)</f>
        <v>0</v>
      </c>
      <c r="Q102" s="406">
        <v>0</v>
      </c>
      <c r="R102" s="266">
        <f>SUM(N102*Q102)</f>
        <v>0</v>
      </c>
      <c r="S102" s="266">
        <f>SUM(N102-R102)</f>
        <v>0</v>
      </c>
      <c r="T102" s="292"/>
    </row>
    <row r="103" spans="2:20" ht="15.75" customHeight="1" x14ac:dyDescent="0.2">
      <c r="B103" s="102"/>
      <c r="C103" s="9"/>
      <c r="D103" s="9"/>
      <c r="E103" s="27"/>
      <c r="F103" s="85" t="s">
        <v>190</v>
      </c>
      <c r="G103" s="85" t="s">
        <v>191</v>
      </c>
      <c r="H103" s="435"/>
      <c r="I103" s="448" t="s">
        <v>189</v>
      </c>
      <c r="J103" s="566">
        <v>0</v>
      </c>
      <c r="K103" s="462">
        <f>N$3</f>
        <v>1</v>
      </c>
      <c r="L103" s="503">
        <f>J103*K103</f>
        <v>0</v>
      </c>
      <c r="M103" s="975">
        <v>1</v>
      </c>
      <c r="N103" s="336">
        <f>L103*M103</f>
        <v>0</v>
      </c>
      <c r="P103" s="405">
        <f>SUM(L103)</f>
        <v>0</v>
      </c>
      <c r="Q103" s="406">
        <v>0</v>
      </c>
      <c r="R103" s="266">
        <f>SUM(N103*Q103)</f>
        <v>0</v>
      </c>
      <c r="S103" s="266">
        <f>SUM(N103-R103)</f>
        <v>0</v>
      </c>
      <c r="T103" s="292"/>
    </row>
    <row r="104" spans="2:20" ht="15.75" customHeight="1" x14ac:dyDescent="0.2">
      <c r="B104" s="103"/>
      <c r="C104" s="4"/>
      <c r="D104" s="4"/>
      <c r="E104" s="4"/>
      <c r="F104" s="5"/>
      <c r="G104" s="1095"/>
      <c r="H104" s="1096"/>
      <c r="I104" s="460"/>
      <c r="J104" s="463"/>
      <c r="K104" s="462"/>
      <c r="L104" s="508"/>
      <c r="M104" s="520"/>
      <c r="N104" s="521"/>
      <c r="P104" s="403"/>
      <c r="Q104" s="404"/>
      <c r="R104" s="271"/>
      <c r="S104" s="271"/>
      <c r="T104" s="292"/>
    </row>
    <row r="105" spans="2:20" ht="15.75" customHeight="1" x14ac:dyDescent="0.2">
      <c r="B105" s="122" t="s">
        <v>192</v>
      </c>
      <c r="C105" s="128"/>
      <c r="D105" s="128"/>
      <c r="E105" s="128"/>
      <c r="F105" s="129"/>
      <c r="G105" s="128"/>
      <c r="H105" s="436"/>
      <c r="I105" s="477"/>
      <c r="J105" s="480"/>
      <c r="K105" s="479"/>
      <c r="L105" s="513"/>
      <c r="M105" s="980"/>
      <c r="N105" s="289">
        <f>N106+N119</f>
        <v>1210.1100000000001</v>
      </c>
      <c r="P105" s="411"/>
      <c r="Q105" s="412"/>
      <c r="R105" s="289">
        <f>R106+R119</f>
        <v>0</v>
      </c>
      <c r="S105" s="130">
        <f>S106+S119</f>
        <v>1210.1100000000001</v>
      </c>
      <c r="T105" s="292"/>
    </row>
    <row r="106" spans="2:20" ht="15.75" customHeight="1" x14ac:dyDescent="0.2">
      <c r="B106" s="102"/>
      <c r="C106" s="84" t="s">
        <v>193</v>
      </c>
      <c r="D106" s="63"/>
      <c r="E106" s="63"/>
      <c r="F106" s="61"/>
      <c r="G106" s="63"/>
      <c r="H106" s="433"/>
      <c r="I106" s="469"/>
      <c r="J106" s="472"/>
      <c r="K106" s="471"/>
      <c r="L106" s="511"/>
      <c r="M106" s="978"/>
      <c r="N106" s="287">
        <f>N107+N113</f>
        <v>20</v>
      </c>
      <c r="P106" s="399"/>
      <c r="Q106" s="400"/>
      <c r="R106" s="287">
        <f>R107+R113</f>
        <v>0</v>
      </c>
      <c r="S106" s="121">
        <f>S107+S113</f>
        <v>20</v>
      </c>
      <c r="T106" s="292"/>
    </row>
    <row r="107" spans="2:20" ht="15.75" customHeight="1" x14ac:dyDescent="0.2">
      <c r="B107" s="102"/>
      <c r="C107" s="9"/>
      <c r="D107" s="110" t="s">
        <v>194</v>
      </c>
      <c r="E107" s="110"/>
      <c r="F107" s="116"/>
      <c r="G107" s="118"/>
      <c r="H107" s="434"/>
      <c r="I107" s="473"/>
      <c r="J107" s="476"/>
      <c r="K107" s="475"/>
      <c r="L107" s="512"/>
      <c r="M107" s="979"/>
      <c r="N107" s="286">
        <f>SUM(N108:N112)</f>
        <v>8</v>
      </c>
      <c r="P107" s="409"/>
      <c r="Q107" s="410"/>
      <c r="R107" s="286">
        <f>SUM(R108:R112)</f>
        <v>0</v>
      </c>
      <c r="S107" s="113">
        <f>SUM(S108:S112)</f>
        <v>8</v>
      </c>
      <c r="T107" s="292"/>
    </row>
    <row r="108" spans="2:20" ht="15.75" customHeight="1" x14ac:dyDescent="0.2">
      <c r="B108" s="102"/>
      <c r="C108" s="9"/>
      <c r="D108" s="9"/>
      <c r="E108" s="85" t="s">
        <v>195</v>
      </c>
      <c r="F108" s="85" t="s">
        <v>196</v>
      </c>
      <c r="G108" s="9"/>
      <c r="H108" s="27"/>
      <c r="I108" s="448"/>
      <c r="J108" s="463"/>
      <c r="K108" s="462"/>
      <c r="L108" s="503"/>
      <c r="M108" s="975"/>
      <c r="N108" s="336"/>
      <c r="P108" s="403"/>
      <c r="Q108" s="404"/>
      <c r="R108" s="271"/>
      <c r="S108" s="271"/>
      <c r="T108" s="292"/>
    </row>
    <row r="109" spans="2:20" ht="109.15" customHeight="1" x14ac:dyDescent="0.2">
      <c r="B109" s="102"/>
      <c r="C109" s="9"/>
      <c r="D109" s="9"/>
      <c r="E109" s="85"/>
      <c r="F109" s="1085" t="s">
        <v>805</v>
      </c>
      <c r="G109" s="1086"/>
      <c r="H109" s="1086"/>
      <c r="I109" s="448"/>
      <c r="J109" s="463"/>
      <c r="K109" s="462"/>
      <c r="L109" s="503"/>
      <c r="M109" s="975"/>
      <c r="N109" s="336"/>
      <c r="P109" s="403"/>
      <c r="Q109" s="404"/>
      <c r="R109" s="280"/>
      <c r="S109" s="280"/>
      <c r="T109" s="292"/>
    </row>
    <row r="110" spans="2:20" ht="16.5" x14ac:dyDescent="0.2">
      <c r="B110" s="102"/>
      <c r="C110" s="9"/>
      <c r="D110" s="9"/>
      <c r="E110" s="85"/>
      <c r="F110" s="85" t="s">
        <v>810</v>
      </c>
      <c r="G110" s="85" t="s">
        <v>808</v>
      </c>
      <c r="I110" s="575" t="s">
        <v>83</v>
      </c>
      <c r="J110" s="566">
        <v>4</v>
      </c>
      <c r="K110" s="572">
        <f>N$3</f>
        <v>1</v>
      </c>
      <c r="L110" s="503">
        <f>J110*K110</f>
        <v>4</v>
      </c>
      <c r="M110" s="995">
        <v>1</v>
      </c>
      <c r="N110" s="387">
        <f t="shared" ref="N110:N112" si="2">L110*M110</f>
        <v>4</v>
      </c>
      <c r="P110" s="405">
        <f>SUM(L110)</f>
        <v>4</v>
      </c>
      <c r="Q110" s="406">
        <v>0</v>
      </c>
      <c r="R110" s="266">
        <f>SUM(N110*Q110)</f>
        <v>0</v>
      </c>
      <c r="S110" s="266">
        <f>SUM(N110-R110)</f>
        <v>4</v>
      </c>
      <c r="T110" s="292"/>
    </row>
    <row r="111" spans="2:20" ht="16.5" x14ac:dyDescent="0.2">
      <c r="B111" s="102"/>
      <c r="C111" s="9"/>
      <c r="D111" s="9"/>
      <c r="E111" s="85"/>
      <c r="F111" s="85" t="s">
        <v>812</v>
      </c>
      <c r="G111" s="85" t="s">
        <v>809</v>
      </c>
      <c r="I111" s="575" t="s">
        <v>83</v>
      </c>
      <c r="J111" s="566">
        <v>4</v>
      </c>
      <c r="K111" s="572">
        <f>N$3</f>
        <v>1</v>
      </c>
      <c r="L111" s="503">
        <f>J111*K111</f>
        <v>4</v>
      </c>
      <c r="M111" s="995">
        <v>1</v>
      </c>
      <c r="N111" s="387">
        <f t="shared" si="2"/>
        <v>4</v>
      </c>
      <c r="P111" s="405">
        <f>SUM(L111)</f>
        <v>4</v>
      </c>
      <c r="Q111" s="406">
        <v>0</v>
      </c>
      <c r="R111" s="266">
        <f>SUM(N111*Q111)</f>
        <v>0</v>
      </c>
      <c r="S111" s="266">
        <f>SUM(N111-R111)</f>
        <v>4</v>
      </c>
      <c r="T111" s="292"/>
    </row>
    <row r="112" spans="2:20" ht="16.5" x14ac:dyDescent="0.2">
      <c r="B112" s="102"/>
      <c r="C112" s="9"/>
      <c r="D112" s="9"/>
      <c r="E112" s="85"/>
      <c r="F112" s="85" t="s">
        <v>811</v>
      </c>
      <c r="G112" s="85" t="s">
        <v>807</v>
      </c>
      <c r="I112" s="575" t="s">
        <v>83</v>
      </c>
      <c r="J112" s="566">
        <v>0</v>
      </c>
      <c r="K112" s="572">
        <f>N$3</f>
        <v>1</v>
      </c>
      <c r="L112" s="503">
        <f>J112*K112</f>
        <v>0</v>
      </c>
      <c r="M112" s="995">
        <v>1</v>
      </c>
      <c r="N112" s="387">
        <f t="shared" si="2"/>
        <v>0</v>
      </c>
      <c r="P112" s="405">
        <f>SUM(L112)</f>
        <v>0</v>
      </c>
      <c r="Q112" s="406">
        <v>0</v>
      </c>
      <c r="R112" s="266">
        <f>SUM(N112*Q112)</f>
        <v>0</v>
      </c>
      <c r="S112" s="266">
        <f>SUM(N112-R112)</f>
        <v>0</v>
      </c>
      <c r="T112" s="292"/>
    </row>
    <row r="113" spans="2:20" ht="15.75" customHeight="1" x14ac:dyDescent="0.2">
      <c r="B113" s="102"/>
      <c r="C113" s="9"/>
      <c r="D113" s="110" t="s">
        <v>198</v>
      </c>
      <c r="E113" s="110"/>
      <c r="F113" s="116"/>
      <c r="G113" s="118"/>
      <c r="H113" s="434"/>
      <c r="I113" s="482"/>
      <c r="J113" s="485"/>
      <c r="K113" s="484"/>
      <c r="L113" s="514"/>
      <c r="M113" s="981"/>
      <c r="N113" s="286">
        <f>SUM(N114:N118)</f>
        <v>12</v>
      </c>
      <c r="P113" s="413"/>
      <c r="Q113" s="414"/>
      <c r="R113" s="286">
        <f>SUM(R114:R118)</f>
        <v>0</v>
      </c>
      <c r="S113" s="113">
        <f>SUM(S114:S118)</f>
        <v>12</v>
      </c>
      <c r="T113" s="292"/>
    </row>
    <row r="114" spans="2:20" ht="15.75" customHeight="1" x14ac:dyDescent="0.2">
      <c r="B114" s="102"/>
      <c r="C114" s="9"/>
      <c r="D114" s="9"/>
      <c r="E114" s="85" t="s">
        <v>806</v>
      </c>
      <c r="F114" s="85" t="s">
        <v>201</v>
      </c>
      <c r="G114" s="9"/>
      <c r="H114" s="27"/>
      <c r="I114" s="460"/>
      <c r="J114" s="573"/>
      <c r="K114" s="462"/>
      <c r="L114" s="508"/>
      <c r="M114" s="975"/>
      <c r="N114" s="336"/>
      <c r="P114" s="405"/>
      <c r="Q114" s="406"/>
      <c r="R114" s="266"/>
      <c r="S114" s="266"/>
      <c r="T114" s="292"/>
    </row>
    <row r="115" spans="2:20" ht="15.75" customHeight="1" x14ac:dyDescent="0.2">
      <c r="B115" s="102"/>
      <c r="F115" s="85" t="s">
        <v>813</v>
      </c>
      <c r="G115" s="85" t="s">
        <v>203</v>
      </c>
      <c r="I115" s="575" t="s">
        <v>83</v>
      </c>
      <c r="J115" s="566">
        <v>6</v>
      </c>
      <c r="K115" s="451">
        <f>N$3</f>
        <v>1</v>
      </c>
      <c r="L115" s="503">
        <f>J115*K115</f>
        <v>6</v>
      </c>
      <c r="M115" s="975">
        <v>1</v>
      </c>
      <c r="N115" s="336">
        <f t="shared" ref="N115:N117" si="3">L115*M115</f>
        <v>6</v>
      </c>
      <c r="P115" s="405">
        <f>SUM(L115)</f>
        <v>6</v>
      </c>
      <c r="Q115" s="406">
        <v>0</v>
      </c>
      <c r="R115" s="266">
        <f>SUM(N115*Q115)</f>
        <v>0</v>
      </c>
      <c r="S115" s="266">
        <f>SUM(N115-R115)</f>
        <v>6</v>
      </c>
      <c r="T115" s="292"/>
    </row>
    <row r="116" spans="2:20" ht="65.45" customHeight="1" x14ac:dyDescent="0.2">
      <c r="B116" s="102"/>
      <c r="C116" s="9"/>
      <c r="D116" s="9"/>
      <c r="E116" s="9"/>
      <c r="F116" s="13"/>
      <c r="G116" s="1074" t="s">
        <v>651</v>
      </c>
      <c r="H116" s="1075"/>
      <c r="I116" s="460"/>
      <c r="J116" s="573"/>
      <c r="K116" s="462"/>
      <c r="L116" s="508"/>
      <c r="M116" s="975"/>
      <c r="N116" s="336"/>
      <c r="P116" s="405"/>
      <c r="Q116" s="406"/>
      <c r="R116" s="266"/>
      <c r="S116" s="266"/>
      <c r="T116" s="292"/>
    </row>
    <row r="117" spans="2:20" ht="15.75" customHeight="1" x14ac:dyDescent="0.2">
      <c r="B117" s="102"/>
      <c r="F117" s="85" t="s">
        <v>814</v>
      </c>
      <c r="G117" s="85" t="s">
        <v>205</v>
      </c>
      <c r="I117" s="575" t="s">
        <v>83</v>
      </c>
      <c r="J117" s="566">
        <v>6</v>
      </c>
      <c r="K117" s="451">
        <f>N$3</f>
        <v>1</v>
      </c>
      <c r="L117" s="503">
        <f>J117*K117</f>
        <v>6</v>
      </c>
      <c r="M117" s="975">
        <v>1</v>
      </c>
      <c r="N117" s="336">
        <f t="shared" si="3"/>
        <v>6</v>
      </c>
      <c r="P117" s="405">
        <f>SUM(L117)</f>
        <v>6</v>
      </c>
      <c r="Q117" s="406">
        <v>0</v>
      </c>
      <c r="R117" s="266">
        <f>SUM(N117*Q117)</f>
        <v>0</v>
      </c>
      <c r="S117" s="266">
        <f>SUM(N117-R117)</f>
        <v>6</v>
      </c>
      <c r="T117" s="292"/>
    </row>
    <row r="118" spans="2:20" ht="65.25" customHeight="1" x14ac:dyDescent="0.2">
      <c r="B118" s="102"/>
      <c r="C118" s="9"/>
      <c r="D118" s="9"/>
      <c r="E118" s="9"/>
      <c r="F118" s="13"/>
      <c r="G118" s="1074" t="s">
        <v>714</v>
      </c>
      <c r="H118" s="1075"/>
      <c r="I118" s="460"/>
      <c r="J118" s="573"/>
      <c r="K118" s="462"/>
      <c r="L118" s="508"/>
      <c r="M118" s="975"/>
      <c r="N118" s="336"/>
      <c r="P118" s="403"/>
      <c r="Q118" s="404"/>
      <c r="R118" s="271"/>
      <c r="S118" s="271"/>
      <c r="T118" s="292"/>
    </row>
    <row r="119" spans="2:20" ht="15.75" customHeight="1" x14ac:dyDescent="0.2">
      <c r="B119" s="102"/>
      <c r="C119" s="84" t="s">
        <v>210</v>
      </c>
      <c r="D119" s="63"/>
      <c r="E119" s="63"/>
      <c r="F119" s="61"/>
      <c r="G119" s="63"/>
      <c r="H119" s="433"/>
      <c r="I119" s="469"/>
      <c r="J119" s="472"/>
      <c r="K119" s="471"/>
      <c r="L119" s="511"/>
      <c r="M119" s="978"/>
      <c r="N119" s="287">
        <f>N120+N130+N139</f>
        <v>1190.1100000000001</v>
      </c>
      <c r="P119" s="415"/>
      <c r="Q119" s="416"/>
      <c r="R119" s="285"/>
      <c r="S119" s="121">
        <f>S120+S130+S139</f>
        <v>1190.1100000000001</v>
      </c>
      <c r="T119" s="292"/>
    </row>
    <row r="120" spans="2:20" ht="15.75" customHeight="1" x14ac:dyDescent="0.2">
      <c r="B120" s="102"/>
      <c r="C120" s="9"/>
      <c r="D120" s="110" t="s">
        <v>211</v>
      </c>
      <c r="E120" s="110"/>
      <c r="F120" s="116"/>
      <c r="G120" s="118"/>
      <c r="H120" s="434"/>
      <c r="I120" s="473"/>
      <c r="J120" s="476"/>
      <c r="K120" s="475"/>
      <c r="L120" s="512"/>
      <c r="M120" s="979"/>
      <c r="N120" s="286">
        <f>SUM(N121:N129)</f>
        <v>44.8</v>
      </c>
      <c r="P120" s="409"/>
      <c r="Q120" s="410"/>
      <c r="R120" s="284"/>
      <c r="S120" s="113">
        <f>SUM(S121:S129)</f>
        <v>44.8</v>
      </c>
      <c r="T120" s="292"/>
    </row>
    <row r="121" spans="2:20" ht="15.75" customHeight="1" x14ac:dyDescent="0.2">
      <c r="B121" s="102"/>
      <c r="C121" s="9"/>
      <c r="D121" s="9"/>
      <c r="E121" s="85" t="s">
        <v>212</v>
      </c>
      <c r="F121" s="85" t="s">
        <v>213</v>
      </c>
      <c r="G121" s="9"/>
      <c r="H121" s="27"/>
      <c r="I121" s="448"/>
      <c r="J121" s="463"/>
      <c r="K121" s="462"/>
      <c r="L121" s="508"/>
      <c r="M121" s="520"/>
      <c r="N121" s="336"/>
      <c r="P121" s="405"/>
      <c r="Q121" s="406"/>
      <c r="R121" s="266"/>
      <c r="S121" s="266"/>
      <c r="T121" s="292"/>
    </row>
    <row r="122" spans="2:20" ht="15.75" customHeight="1" x14ac:dyDescent="0.2">
      <c r="B122" s="102"/>
      <c r="C122" s="9"/>
      <c r="D122" s="9"/>
      <c r="E122" s="9"/>
      <c r="F122" s="85" t="s">
        <v>214</v>
      </c>
      <c r="G122" s="85" t="s">
        <v>222</v>
      </c>
      <c r="H122" s="27"/>
      <c r="I122" s="448"/>
      <c r="J122" s="573"/>
      <c r="K122" s="451"/>
      <c r="L122" s="503"/>
      <c r="M122" s="975"/>
      <c r="N122" s="336"/>
      <c r="P122" s="403"/>
      <c r="Q122" s="404"/>
      <c r="R122" s="271"/>
      <c r="S122" s="271"/>
      <c r="T122" s="292"/>
    </row>
    <row r="123" spans="2:20" ht="75.599999999999994" customHeight="1" x14ac:dyDescent="0.2">
      <c r="B123" s="102"/>
      <c r="C123" s="9"/>
      <c r="D123" s="9"/>
      <c r="E123" s="9"/>
      <c r="F123" s="85"/>
      <c r="G123" s="1074" t="s">
        <v>819</v>
      </c>
      <c r="H123" s="1075"/>
      <c r="I123" s="448"/>
      <c r="J123" s="566"/>
      <c r="K123" s="451"/>
      <c r="L123" s="503"/>
      <c r="M123" s="975"/>
      <c r="N123" s="336"/>
      <c r="P123" s="403"/>
      <c r="Q123" s="404"/>
      <c r="R123" s="279"/>
      <c r="S123" s="279"/>
      <c r="T123" s="292"/>
    </row>
    <row r="124" spans="2:20" ht="16.5" x14ac:dyDescent="0.2">
      <c r="B124" s="102"/>
      <c r="C124" s="9"/>
      <c r="D124" s="9"/>
      <c r="E124" s="9"/>
      <c r="F124" s="85"/>
      <c r="G124" s="85" t="s">
        <v>823</v>
      </c>
      <c r="H124" s="27"/>
      <c r="I124" s="448" t="s">
        <v>153</v>
      </c>
      <c r="J124" s="573">
        <v>44.8</v>
      </c>
      <c r="K124" s="574">
        <f>N$3</f>
        <v>1</v>
      </c>
      <c r="L124" s="503">
        <f>J124*K124</f>
        <v>44.8</v>
      </c>
      <c r="M124" s="995">
        <v>1</v>
      </c>
      <c r="N124" s="387">
        <f>L124*M124</f>
        <v>44.8</v>
      </c>
      <c r="P124" s="405">
        <f>SUM(L124)</f>
        <v>44.8</v>
      </c>
      <c r="Q124" s="406">
        <v>0</v>
      </c>
      <c r="R124" s="266">
        <f>SUM(N124*Q124)</f>
        <v>0</v>
      </c>
      <c r="S124" s="266">
        <f>SUM(N124-R124)</f>
        <v>44.8</v>
      </c>
      <c r="T124" s="292"/>
    </row>
    <row r="125" spans="2:20" ht="15.75" customHeight="1" x14ac:dyDescent="0.2">
      <c r="B125" s="102"/>
      <c r="C125" s="9"/>
      <c r="D125" s="9"/>
      <c r="E125" s="85" t="s">
        <v>223</v>
      </c>
      <c r="F125" s="85" t="s">
        <v>224</v>
      </c>
      <c r="G125" s="9"/>
      <c r="H125" s="27"/>
      <c r="I125" s="448"/>
      <c r="J125" s="578"/>
      <c r="K125" s="488"/>
      <c r="L125" s="589"/>
      <c r="M125" s="1012"/>
      <c r="N125" s="388"/>
      <c r="P125" s="403"/>
      <c r="Q125" s="404"/>
      <c r="R125" s="271"/>
      <c r="S125" s="271"/>
      <c r="T125" s="292"/>
    </row>
    <row r="126" spans="2:20" ht="15.75" customHeight="1" x14ac:dyDescent="0.2">
      <c r="B126" s="102"/>
      <c r="C126" s="9"/>
      <c r="D126" s="9"/>
      <c r="E126" s="9"/>
      <c r="F126" s="85" t="s">
        <v>225</v>
      </c>
      <c r="G126" s="85" t="s">
        <v>815</v>
      </c>
      <c r="H126" s="27"/>
      <c r="I126" s="448" t="s">
        <v>153</v>
      </c>
      <c r="J126" s="578"/>
      <c r="K126" s="488"/>
      <c r="L126" s="589"/>
      <c r="M126" s="1012"/>
      <c r="N126" s="388"/>
      <c r="P126" s="403"/>
      <c r="Q126" s="404"/>
      <c r="R126" s="271"/>
      <c r="S126" s="271"/>
      <c r="T126" s="292"/>
    </row>
    <row r="127" spans="2:20" ht="78.599999999999994" customHeight="1" x14ac:dyDescent="0.2">
      <c r="B127" s="102"/>
      <c r="C127" s="9"/>
      <c r="D127" s="9"/>
      <c r="E127" s="9"/>
      <c r="F127" s="85"/>
      <c r="G127" s="1074" t="s">
        <v>819</v>
      </c>
      <c r="H127" s="1075"/>
      <c r="I127" s="448"/>
      <c r="J127" s="579"/>
      <c r="K127" s="527"/>
      <c r="L127" s="590"/>
      <c r="M127" s="1013"/>
      <c r="N127" s="389"/>
      <c r="P127" s="403"/>
      <c r="Q127" s="404"/>
      <c r="R127" s="271"/>
      <c r="S127" s="271"/>
      <c r="T127" s="292"/>
    </row>
    <row r="128" spans="2:20" ht="15.75" customHeight="1" x14ac:dyDescent="0.2">
      <c r="B128" s="102"/>
      <c r="C128" s="9"/>
      <c r="D128" s="9"/>
      <c r="E128" s="9"/>
      <c r="F128" s="85"/>
      <c r="G128" s="85" t="s">
        <v>502</v>
      </c>
      <c r="H128" s="27"/>
      <c r="I128" s="448" t="s">
        <v>153</v>
      </c>
      <c r="J128" s="573">
        <v>0</v>
      </c>
      <c r="K128" s="451">
        <f>N$3</f>
        <v>1</v>
      </c>
      <c r="L128" s="503">
        <f>J128*K128</f>
        <v>0</v>
      </c>
      <c r="M128" s="975">
        <v>1</v>
      </c>
      <c r="N128" s="336">
        <f>L128*M128</f>
        <v>0</v>
      </c>
      <c r="P128" s="405">
        <f>SUM(L128)</f>
        <v>0</v>
      </c>
      <c r="Q128" s="406">
        <v>0</v>
      </c>
      <c r="R128" s="266">
        <f>SUM(N128*Q128)</f>
        <v>0</v>
      </c>
      <c r="S128" s="266">
        <f>SUM(N128-R128)</f>
        <v>0</v>
      </c>
      <c r="T128" s="292"/>
    </row>
    <row r="129" spans="2:20" ht="15.75" customHeight="1" x14ac:dyDescent="0.2">
      <c r="B129" s="102"/>
      <c r="C129" s="9"/>
      <c r="D129" s="9"/>
      <c r="E129" s="9"/>
      <c r="F129" s="85"/>
      <c r="G129" s="85" t="s">
        <v>503</v>
      </c>
      <c r="H129" s="27"/>
      <c r="I129" s="448" t="s">
        <v>153</v>
      </c>
      <c r="J129" s="573">
        <v>0</v>
      </c>
      <c r="K129" s="451">
        <f>N$3</f>
        <v>1</v>
      </c>
      <c r="L129" s="503">
        <f>J129*K129</f>
        <v>0</v>
      </c>
      <c r="M129" s="975">
        <v>1</v>
      </c>
      <c r="N129" s="336">
        <f>L129*M129</f>
        <v>0</v>
      </c>
      <c r="P129" s="405">
        <f>SUM(L129)</f>
        <v>0</v>
      </c>
      <c r="Q129" s="406">
        <v>0</v>
      </c>
      <c r="R129" s="266">
        <f>SUM(N129*Q129)</f>
        <v>0</v>
      </c>
      <c r="S129" s="266">
        <f>SUM(N129-R129)</f>
        <v>0</v>
      </c>
      <c r="T129" s="292"/>
    </row>
    <row r="130" spans="2:20" ht="15.75" customHeight="1" x14ac:dyDescent="0.2">
      <c r="B130" s="102"/>
      <c r="C130" s="9"/>
      <c r="D130" s="110" t="s">
        <v>233</v>
      </c>
      <c r="E130" s="110"/>
      <c r="F130" s="116"/>
      <c r="G130" s="118"/>
      <c r="H130" s="434"/>
      <c r="I130" s="473"/>
      <c r="J130" s="476"/>
      <c r="K130" s="475"/>
      <c r="L130" s="512"/>
      <c r="M130" s="979"/>
      <c r="N130" s="286">
        <f>SUM(N131:N138)</f>
        <v>624.61</v>
      </c>
      <c r="P130" s="409"/>
      <c r="Q130" s="410"/>
      <c r="R130" s="286">
        <f>SUM(R131:R138)</f>
        <v>0</v>
      </c>
      <c r="S130" s="113">
        <f>SUM(S131:S138)</f>
        <v>624.61</v>
      </c>
      <c r="T130" s="292"/>
    </row>
    <row r="131" spans="2:20" ht="15.75" customHeight="1" x14ac:dyDescent="0.2">
      <c r="B131" s="102"/>
      <c r="C131" s="9"/>
      <c r="D131" s="9"/>
      <c r="E131" s="85" t="s">
        <v>240</v>
      </c>
      <c r="F131" s="85" t="s">
        <v>241</v>
      </c>
      <c r="G131" s="9"/>
      <c r="H131" s="27"/>
      <c r="I131" s="448"/>
      <c r="J131" s="463"/>
      <c r="K131" s="462"/>
      <c r="L131" s="503"/>
      <c r="M131" s="975"/>
      <c r="N131" s="336"/>
      <c r="P131" s="403"/>
      <c r="Q131" s="404"/>
      <c r="R131" s="271"/>
      <c r="S131" s="271"/>
      <c r="T131" s="292"/>
    </row>
    <row r="132" spans="2:20" ht="15.75" customHeight="1" x14ac:dyDescent="0.2">
      <c r="B132" s="102"/>
      <c r="C132" s="9"/>
      <c r="D132" s="9"/>
      <c r="E132" s="9"/>
      <c r="F132" s="85" t="s">
        <v>242</v>
      </c>
      <c r="G132" s="85" t="s">
        <v>243</v>
      </c>
      <c r="H132" s="24"/>
      <c r="I132" s="448" t="s">
        <v>153</v>
      </c>
      <c r="J132" s="573">
        <v>172.5</v>
      </c>
      <c r="K132" s="451">
        <f>N$3</f>
        <v>1</v>
      </c>
      <c r="L132" s="503">
        <f>J132*K132</f>
        <v>172.5</v>
      </c>
      <c r="M132" s="975">
        <v>1</v>
      </c>
      <c r="N132" s="336">
        <f>L132*M132</f>
        <v>172.5</v>
      </c>
      <c r="P132" s="405">
        <f>SUM(L132)</f>
        <v>172.5</v>
      </c>
      <c r="Q132" s="406">
        <v>0</v>
      </c>
      <c r="R132" s="266">
        <f>SUM(N132*Q132)</f>
        <v>0</v>
      </c>
      <c r="S132" s="266">
        <f>SUM(N132-R132)</f>
        <v>172.5</v>
      </c>
      <c r="T132" s="292"/>
    </row>
    <row r="133" spans="2:20" ht="63.75" customHeight="1" x14ac:dyDescent="0.2">
      <c r="B133" s="102"/>
      <c r="C133" s="9"/>
      <c r="D133" s="9"/>
      <c r="E133" s="9"/>
      <c r="F133" s="85"/>
      <c r="G133" s="1074" t="s">
        <v>652</v>
      </c>
      <c r="H133" s="1075"/>
      <c r="I133" s="448"/>
      <c r="J133" s="573"/>
      <c r="K133" s="462"/>
      <c r="L133" s="503"/>
      <c r="M133" s="975"/>
      <c r="N133" s="336"/>
      <c r="P133" s="405"/>
      <c r="Q133" s="406"/>
      <c r="R133" s="266"/>
      <c r="S133" s="266"/>
      <c r="T133" s="292"/>
    </row>
    <row r="134" spans="2:20" ht="15.75" customHeight="1" x14ac:dyDescent="0.2">
      <c r="B134" s="102"/>
      <c r="C134" s="9"/>
      <c r="D134" s="9"/>
      <c r="E134" s="9"/>
      <c r="F134" s="85" t="s">
        <v>244</v>
      </c>
      <c r="G134" s="85" t="s">
        <v>245</v>
      </c>
      <c r="H134" s="24"/>
      <c r="I134" s="448" t="s">
        <v>153</v>
      </c>
      <c r="J134" s="573">
        <v>268.26</v>
      </c>
      <c r="K134" s="451">
        <f>N$3</f>
        <v>1</v>
      </c>
      <c r="L134" s="503">
        <f>J134*K134</f>
        <v>268.26</v>
      </c>
      <c r="M134" s="975">
        <v>1</v>
      </c>
      <c r="N134" s="336">
        <f>L134*M134</f>
        <v>268.26</v>
      </c>
      <c r="P134" s="405">
        <f>SUM(L134)</f>
        <v>268.26</v>
      </c>
      <c r="Q134" s="406">
        <v>0</v>
      </c>
      <c r="R134" s="266">
        <f>SUM(N134*Q134)</f>
        <v>0</v>
      </c>
      <c r="S134" s="266">
        <f>SUM(N134-R134)</f>
        <v>268.26</v>
      </c>
      <c r="T134" s="292"/>
    </row>
    <row r="135" spans="2:20" ht="69.75" customHeight="1" x14ac:dyDescent="0.2">
      <c r="B135" s="102"/>
      <c r="C135" s="9"/>
      <c r="D135" s="9"/>
      <c r="E135" s="9"/>
      <c r="F135" s="85"/>
      <c r="G135" s="1074" t="s">
        <v>653</v>
      </c>
      <c r="H135" s="1075"/>
      <c r="I135" s="448"/>
      <c r="J135" s="463"/>
      <c r="K135" s="462"/>
      <c r="L135" s="503"/>
      <c r="M135" s="975"/>
      <c r="N135" s="336"/>
      <c r="P135" s="403"/>
      <c r="Q135" s="404"/>
      <c r="R135" s="278"/>
      <c r="S135" s="278"/>
      <c r="T135" s="292"/>
    </row>
    <row r="136" spans="2:20" ht="16.5" x14ac:dyDescent="0.2">
      <c r="B136" s="102"/>
      <c r="C136" s="9"/>
      <c r="D136" s="9"/>
      <c r="E136" s="9"/>
      <c r="F136" s="85" t="s">
        <v>841</v>
      </c>
      <c r="G136" s="1093" t="s">
        <v>842</v>
      </c>
      <c r="H136" s="1094"/>
      <c r="I136" s="448"/>
      <c r="J136" s="573"/>
      <c r="K136" s="574"/>
      <c r="L136" s="503"/>
      <c r="M136" s="995"/>
      <c r="N136" s="387"/>
      <c r="P136" s="403"/>
      <c r="Q136" s="404"/>
      <c r="R136" s="271"/>
      <c r="S136" s="271"/>
      <c r="T136" s="292"/>
    </row>
    <row r="137" spans="2:20" ht="66" customHeight="1" x14ac:dyDescent="0.2">
      <c r="B137" s="102"/>
      <c r="C137" s="9"/>
      <c r="D137" s="9"/>
      <c r="E137" s="9"/>
      <c r="F137" s="85"/>
      <c r="G137" s="1074" t="s">
        <v>676</v>
      </c>
      <c r="H137" s="1075"/>
      <c r="I137" s="448"/>
      <c r="J137" s="573"/>
      <c r="K137" s="572"/>
      <c r="L137" s="503"/>
      <c r="M137" s="995"/>
      <c r="N137" s="387"/>
      <c r="P137" s="405"/>
      <c r="Q137" s="406"/>
      <c r="R137" s="266"/>
      <c r="S137" s="266"/>
      <c r="T137" s="292"/>
    </row>
    <row r="138" spans="2:20" ht="16.5" x14ac:dyDescent="0.2">
      <c r="B138" s="102"/>
      <c r="C138" s="9"/>
      <c r="D138" s="9"/>
      <c r="E138" s="9"/>
      <c r="F138" s="85"/>
      <c r="G138" s="85" t="s">
        <v>844</v>
      </c>
      <c r="H138" s="86"/>
      <c r="I138" s="448" t="s">
        <v>843</v>
      </c>
      <c r="J138" s="573">
        <v>183.85</v>
      </c>
      <c r="K138" s="572">
        <f>N$3</f>
        <v>1</v>
      </c>
      <c r="L138" s="503">
        <f>J138*K138</f>
        <v>183.85</v>
      </c>
      <c r="M138" s="995">
        <v>1</v>
      </c>
      <c r="N138" s="387">
        <f>L138*M138</f>
        <v>183.85</v>
      </c>
      <c r="P138" s="405">
        <f>SUM(L138)</f>
        <v>183.85</v>
      </c>
      <c r="Q138" s="406">
        <v>0</v>
      </c>
      <c r="R138" s="266">
        <f>SUM(N138*Q138)</f>
        <v>0</v>
      </c>
      <c r="S138" s="266">
        <f>SUM(N138-R138)</f>
        <v>183.85</v>
      </c>
      <c r="T138" s="292"/>
    </row>
    <row r="139" spans="2:20" ht="15.75" customHeight="1" x14ac:dyDescent="0.2">
      <c r="B139" s="102"/>
      <c r="C139" s="9"/>
      <c r="D139" s="110" t="s">
        <v>247</v>
      </c>
      <c r="E139" s="110"/>
      <c r="F139" s="116"/>
      <c r="G139" s="118"/>
      <c r="H139" s="434"/>
      <c r="I139" s="473"/>
      <c r="J139" s="476"/>
      <c r="K139" s="475"/>
      <c r="L139" s="512"/>
      <c r="M139" s="979"/>
      <c r="N139" s="286">
        <f>SUM(N140:N144)</f>
        <v>520.70000000000005</v>
      </c>
      <c r="P139" s="413"/>
      <c r="Q139" s="414"/>
      <c r="R139" s="286">
        <f>SUM(R140:R144)</f>
        <v>0</v>
      </c>
      <c r="S139" s="113">
        <f>SUM(S140:S144)</f>
        <v>520.70000000000005</v>
      </c>
      <c r="T139" s="292"/>
    </row>
    <row r="140" spans="2:20" ht="15.75" customHeight="1" x14ac:dyDescent="0.2">
      <c r="B140" s="102"/>
      <c r="C140" s="9"/>
      <c r="D140" s="9"/>
      <c r="E140" s="85" t="s">
        <v>252</v>
      </c>
      <c r="F140" s="85" t="s">
        <v>479</v>
      </c>
      <c r="G140" s="9"/>
      <c r="H140" s="27"/>
      <c r="I140" s="460"/>
      <c r="J140" s="463"/>
      <c r="K140" s="462"/>
      <c r="L140" s="508"/>
      <c r="M140" s="975"/>
      <c r="N140" s="336"/>
      <c r="P140" s="403"/>
      <c r="Q140" s="404"/>
      <c r="R140" s="271"/>
      <c r="S140" s="271"/>
      <c r="T140" s="292"/>
    </row>
    <row r="141" spans="2:20" ht="50.45" customHeight="1" x14ac:dyDescent="0.2">
      <c r="B141" s="102"/>
      <c r="C141" s="9"/>
      <c r="D141" s="9"/>
      <c r="E141" s="9"/>
      <c r="F141" s="1085" t="s">
        <v>648</v>
      </c>
      <c r="G141" s="1086"/>
      <c r="H141" s="1086"/>
      <c r="I141" s="448"/>
      <c r="J141" s="463"/>
      <c r="K141" s="462"/>
      <c r="L141" s="508" t="s">
        <v>1</v>
      </c>
      <c r="M141" s="975"/>
      <c r="N141" s="336"/>
      <c r="P141" s="403"/>
      <c r="Q141" s="404"/>
      <c r="R141" s="271"/>
      <c r="S141" s="271"/>
      <c r="T141" s="292"/>
    </row>
    <row r="142" spans="2:20" ht="15.75" customHeight="1" x14ac:dyDescent="0.2">
      <c r="B142" s="102"/>
      <c r="C142" s="9"/>
      <c r="D142" s="9"/>
      <c r="E142" s="9"/>
      <c r="F142" s="85" t="s">
        <v>257</v>
      </c>
      <c r="G142" s="85" t="s">
        <v>816</v>
      </c>
      <c r="H142" s="27"/>
      <c r="I142" s="448" t="s">
        <v>153</v>
      </c>
      <c r="J142" s="463">
        <v>266.5</v>
      </c>
      <c r="K142" s="451">
        <f>N$3</f>
        <v>1</v>
      </c>
      <c r="L142" s="503">
        <f>J142*K142</f>
        <v>266.5</v>
      </c>
      <c r="M142" s="975">
        <v>1</v>
      </c>
      <c r="N142" s="336">
        <f>L142*M142</f>
        <v>266.5</v>
      </c>
      <c r="P142" s="405">
        <f>SUM(L142)</f>
        <v>266.5</v>
      </c>
      <c r="Q142" s="406">
        <v>0</v>
      </c>
      <c r="R142" s="266">
        <f>SUM(N142*Q142)</f>
        <v>0</v>
      </c>
      <c r="S142" s="266">
        <f>SUM(N142-R142)</f>
        <v>266.5</v>
      </c>
      <c r="T142" s="292"/>
    </row>
    <row r="143" spans="2:20" ht="15.75" customHeight="1" x14ac:dyDescent="0.2">
      <c r="B143" s="102"/>
      <c r="C143" s="9"/>
      <c r="D143" s="9"/>
      <c r="E143" s="9"/>
      <c r="F143" s="85" t="s">
        <v>522</v>
      </c>
      <c r="G143" s="85" t="s">
        <v>817</v>
      </c>
      <c r="H143" s="27"/>
      <c r="I143" s="448" t="s">
        <v>153</v>
      </c>
      <c r="J143" s="463">
        <v>254.2</v>
      </c>
      <c r="K143" s="451">
        <f>N$3</f>
        <v>1</v>
      </c>
      <c r="L143" s="503">
        <f>J143*K143</f>
        <v>254.2</v>
      </c>
      <c r="M143" s="975">
        <v>1</v>
      </c>
      <c r="N143" s="336">
        <f>L143*M143</f>
        <v>254.2</v>
      </c>
      <c r="P143" s="405">
        <f>SUM(L143)</f>
        <v>254.2</v>
      </c>
      <c r="Q143" s="406">
        <v>0</v>
      </c>
      <c r="R143" s="266">
        <f>SUM(N143*Q143)</f>
        <v>0</v>
      </c>
      <c r="S143" s="266">
        <f>SUM(N143-R143)</f>
        <v>254.2</v>
      </c>
      <c r="T143" s="292"/>
    </row>
    <row r="144" spans="2:20" ht="15.75" customHeight="1" x14ac:dyDescent="0.2">
      <c r="B144" s="103"/>
      <c r="C144" s="4"/>
      <c r="D144" s="4"/>
      <c r="E144" s="4"/>
      <c r="F144" s="5"/>
      <c r="G144" s="4"/>
      <c r="H144" s="437"/>
      <c r="I144" s="460"/>
      <c r="J144" s="463"/>
      <c r="K144" s="462"/>
      <c r="L144" s="508"/>
      <c r="M144" s="520"/>
      <c r="N144" s="521"/>
      <c r="P144" s="403"/>
      <c r="Q144" s="404"/>
      <c r="R144" s="278"/>
      <c r="S144" s="278"/>
      <c r="T144" s="292"/>
    </row>
    <row r="145" spans="2:20" ht="15.75" customHeight="1" x14ac:dyDescent="0.2">
      <c r="B145" s="122" t="s">
        <v>260</v>
      </c>
      <c r="C145" s="128"/>
      <c r="D145" s="128"/>
      <c r="E145" s="128"/>
      <c r="F145" s="129"/>
      <c r="G145" s="128"/>
      <c r="H145" s="436"/>
      <c r="I145" s="580"/>
      <c r="J145" s="581"/>
      <c r="K145" s="582"/>
      <c r="L145" s="591"/>
      <c r="M145" s="1014"/>
      <c r="N145" s="289">
        <f>N146</f>
        <v>56</v>
      </c>
      <c r="P145" s="411"/>
      <c r="Q145" s="412"/>
      <c r="R145" s="289">
        <f>R146</f>
        <v>0</v>
      </c>
      <c r="S145" s="130">
        <f>S146</f>
        <v>56</v>
      </c>
      <c r="T145" s="292"/>
    </row>
    <row r="146" spans="2:20" ht="15.75" customHeight="1" x14ac:dyDescent="0.2">
      <c r="B146" s="102"/>
      <c r="C146" s="84" t="s">
        <v>322</v>
      </c>
      <c r="D146" s="63"/>
      <c r="E146" s="63"/>
      <c r="F146" s="61"/>
      <c r="G146" s="63"/>
      <c r="H146" s="433"/>
      <c r="I146" s="469"/>
      <c r="J146" s="472"/>
      <c r="K146" s="471"/>
      <c r="L146" s="511"/>
      <c r="M146" s="978"/>
      <c r="N146" s="287">
        <f>N147+N152+N166</f>
        <v>56</v>
      </c>
      <c r="P146" s="399"/>
      <c r="Q146" s="400"/>
      <c r="R146" s="287">
        <f>R147+R152+R166</f>
        <v>0</v>
      </c>
      <c r="S146" s="121">
        <f>S147+S152+S166</f>
        <v>56</v>
      </c>
      <c r="T146" s="292"/>
    </row>
    <row r="147" spans="2:20" ht="15.75" customHeight="1" x14ac:dyDescent="0.2">
      <c r="B147" s="102"/>
      <c r="C147" s="9"/>
      <c r="D147" s="110" t="s">
        <v>323</v>
      </c>
      <c r="E147" s="110"/>
      <c r="F147" s="116"/>
      <c r="G147" s="118"/>
      <c r="H147" s="434"/>
      <c r="I147" s="473"/>
      <c r="J147" s="476"/>
      <c r="K147" s="475"/>
      <c r="L147" s="512"/>
      <c r="M147" s="979"/>
      <c r="N147" s="286">
        <f>SUM(N148:N151)</f>
        <v>2</v>
      </c>
      <c r="P147" s="413"/>
      <c r="Q147" s="414"/>
      <c r="R147" s="286">
        <f>SUM(R148:R151)</f>
        <v>0</v>
      </c>
      <c r="S147" s="113">
        <f>SUM(S148:S151)</f>
        <v>2</v>
      </c>
      <c r="T147" s="292"/>
    </row>
    <row r="148" spans="2:20" ht="15.75" customHeight="1" x14ac:dyDescent="0.2">
      <c r="B148" s="102"/>
      <c r="C148" s="9"/>
      <c r="D148" s="9"/>
      <c r="E148" s="85" t="s">
        <v>324</v>
      </c>
      <c r="F148" s="85" t="s">
        <v>325</v>
      </c>
      <c r="G148" s="9"/>
      <c r="H148" s="27"/>
      <c r="I148" s="460"/>
      <c r="J148" s="463"/>
      <c r="K148" s="462"/>
      <c r="L148" s="508"/>
      <c r="M148" s="975"/>
      <c r="N148" s="336"/>
      <c r="P148" s="405"/>
      <c r="Q148" s="406"/>
      <c r="R148" s="266"/>
      <c r="S148" s="266"/>
      <c r="T148" s="292"/>
    </row>
    <row r="149" spans="2:20" ht="66.75" customHeight="1" x14ac:dyDescent="0.2">
      <c r="B149" s="102"/>
      <c r="C149" s="9"/>
      <c r="D149" s="9"/>
      <c r="E149" s="9"/>
      <c r="F149" s="1085" t="s">
        <v>654</v>
      </c>
      <c r="G149" s="1086"/>
      <c r="H149" s="1086"/>
      <c r="I149" s="460"/>
      <c r="J149" s="463"/>
      <c r="K149" s="462"/>
      <c r="L149" s="508"/>
      <c r="M149" s="975"/>
      <c r="N149" s="336"/>
      <c r="P149" s="405"/>
      <c r="Q149" s="406"/>
      <c r="R149" s="266"/>
      <c r="S149" s="266"/>
      <c r="T149" s="292"/>
    </row>
    <row r="150" spans="2:20" ht="15.75" customHeight="1" x14ac:dyDescent="0.2">
      <c r="B150" s="102"/>
      <c r="C150" s="9"/>
      <c r="D150" s="9"/>
      <c r="E150" s="9"/>
      <c r="F150" s="85" t="s">
        <v>326</v>
      </c>
      <c r="G150" s="85" t="s">
        <v>327</v>
      </c>
      <c r="H150" s="86"/>
      <c r="I150" s="460" t="s">
        <v>83</v>
      </c>
      <c r="J150" s="573">
        <v>1</v>
      </c>
      <c r="K150" s="451">
        <f>N$3</f>
        <v>1</v>
      </c>
      <c r="L150" s="503">
        <f>J150*K150</f>
        <v>1</v>
      </c>
      <c r="M150" s="975">
        <v>1</v>
      </c>
      <c r="N150" s="336">
        <f>L150*M150</f>
        <v>1</v>
      </c>
      <c r="P150" s="405">
        <f>SUM(L150)</f>
        <v>1</v>
      </c>
      <c r="Q150" s="406">
        <v>0</v>
      </c>
      <c r="R150" s="266">
        <f>SUM(N150*Q150)</f>
        <v>0</v>
      </c>
      <c r="S150" s="266">
        <f>SUM(N150-R150)</f>
        <v>1</v>
      </c>
      <c r="T150" s="292"/>
    </row>
    <row r="151" spans="2:20" ht="15.75" customHeight="1" x14ac:dyDescent="0.2">
      <c r="B151" s="102"/>
      <c r="C151" s="9"/>
      <c r="D151" s="9"/>
      <c r="E151" s="9"/>
      <c r="F151" s="85" t="s">
        <v>328</v>
      </c>
      <c r="G151" s="85" t="s">
        <v>329</v>
      </c>
      <c r="H151" s="27"/>
      <c r="I151" s="460" t="s">
        <v>83</v>
      </c>
      <c r="J151" s="573">
        <v>1</v>
      </c>
      <c r="K151" s="451">
        <f>N$3</f>
        <v>1</v>
      </c>
      <c r="L151" s="503">
        <f>J151*K151</f>
        <v>1</v>
      </c>
      <c r="M151" s="975">
        <v>1</v>
      </c>
      <c r="N151" s="336">
        <f>L151*M151</f>
        <v>1</v>
      </c>
      <c r="P151" s="405">
        <f>SUM(L151)</f>
        <v>1</v>
      </c>
      <c r="Q151" s="406">
        <v>0</v>
      </c>
      <c r="R151" s="266">
        <f>SUM(N151*Q151)</f>
        <v>0</v>
      </c>
      <c r="S151" s="266">
        <f>SUM(N151-R151)</f>
        <v>1</v>
      </c>
      <c r="T151" s="292"/>
    </row>
    <row r="152" spans="2:20" ht="15.75" customHeight="1" x14ac:dyDescent="0.2">
      <c r="B152" s="102"/>
      <c r="C152" s="9"/>
      <c r="D152" s="110" t="s">
        <v>330</v>
      </c>
      <c r="E152" s="110"/>
      <c r="F152" s="116"/>
      <c r="G152" s="118"/>
      <c r="H152" s="434"/>
      <c r="I152" s="473"/>
      <c r="J152" s="476"/>
      <c r="K152" s="475"/>
      <c r="L152" s="512"/>
      <c r="M152" s="979"/>
      <c r="N152" s="286">
        <f>SUM(N153:N165)</f>
        <v>53</v>
      </c>
      <c r="P152" s="409"/>
      <c r="Q152" s="410"/>
      <c r="R152" s="286">
        <f>SUM(R153:R165)</f>
        <v>0</v>
      </c>
      <c r="S152" s="113">
        <f>SUM(S153:S165)</f>
        <v>53</v>
      </c>
      <c r="T152" s="292"/>
    </row>
    <row r="153" spans="2:20" ht="15.75" customHeight="1" x14ac:dyDescent="0.2">
      <c r="B153" s="102"/>
      <c r="C153" s="9"/>
      <c r="D153" s="9"/>
      <c r="E153" s="85" t="s">
        <v>331</v>
      </c>
      <c r="F153" s="85" t="s">
        <v>332</v>
      </c>
      <c r="G153" s="9"/>
      <c r="H153" s="27"/>
      <c r="I153" s="460" t="s">
        <v>87</v>
      </c>
      <c r="J153" s="573">
        <v>1</v>
      </c>
      <c r="K153" s="451">
        <f>N$3</f>
        <v>1</v>
      </c>
      <c r="L153" s="503">
        <f>J153*K153</f>
        <v>1</v>
      </c>
      <c r="M153" s="975">
        <v>1</v>
      </c>
      <c r="N153" s="336">
        <f>L153*M153</f>
        <v>1</v>
      </c>
      <c r="P153" s="405">
        <f>SUM(L153)</f>
        <v>1</v>
      </c>
      <c r="Q153" s="406">
        <v>0</v>
      </c>
      <c r="R153" s="266">
        <f>SUM(N153*Q153)</f>
        <v>0</v>
      </c>
      <c r="S153" s="266">
        <f>SUM(N153-R153)</f>
        <v>1</v>
      </c>
      <c r="T153" s="292"/>
    </row>
    <row r="154" spans="2:20" ht="70.900000000000006" customHeight="1" x14ac:dyDescent="0.2">
      <c r="B154" s="102"/>
      <c r="C154" s="9"/>
      <c r="D154" s="9"/>
      <c r="E154" s="9"/>
      <c r="F154" s="1085" t="s">
        <v>663</v>
      </c>
      <c r="G154" s="1086"/>
      <c r="H154" s="1086"/>
      <c r="I154" s="460"/>
      <c r="J154" s="573"/>
      <c r="K154" s="462"/>
      <c r="L154" s="508"/>
      <c r="M154" s="975"/>
      <c r="N154" s="336"/>
      <c r="P154" s="403"/>
      <c r="Q154" s="404"/>
      <c r="R154" s="271"/>
      <c r="S154" s="271"/>
      <c r="T154" s="292"/>
    </row>
    <row r="155" spans="2:20" ht="15.75" customHeight="1" x14ac:dyDescent="0.2">
      <c r="B155" s="102"/>
      <c r="C155" s="9"/>
      <c r="D155" s="9"/>
      <c r="E155" s="85" t="s">
        <v>333</v>
      </c>
      <c r="F155" s="85" t="s">
        <v>334</v>
      </c>
      <c r="G155" s="9"/>
      <c r="H155" s="27"/>
      <c r="I155" s="460"/>
      <c r="J155" s="573"/>
      <c r="K155" s="462"/>
      <c r="L155" s="508"/>
      <c r="M155" s="975"/>
      <c r="N155" s="336"/>
      <c r="P155" s="403"/>
      <c r="Q155" s="404"/>
      <c r="R155" s="271"/>
      <c r="S155" s="271"/>
      <c r="T155" s="292"/>
    </row>
    <row r="156" spans="2:20" ht="63.75" customHeight="1" x14ac:dyDescent="0.2">
      <c r="B156" s="102"/>
      <c r="C156" s="9"/>
      <c r="D156" s="9"/>
      <c r="E156" s="9"/>
      <c r="F156" s="1085" t="s">
        <v>656</v>
      </c>
      <c r="G156" s="1086"/>
      <c r="H156" s="1086"/>
      <c r="I156" s="460"/>
      <c r="J156" s="573"/>
      <c r="K156" s="462"/>
      <c r="L156" s="508"/>
      <c r="M156" s="975"/>
      <c r="N156" s="336"/>
      <c r="P156" s="405"/>
      <c r="Q156" s="406"/>
      <c r="R156" s="266"/>
      <c r="S156" s="266"/>
      <c r="T156" s="292"/>
    </row>
    <row r="157" spans="2:20" ht="15.75" customHeight="1" x14ac:dyDescent="0.2">
      <c r="B157" s="102"/>
      <c r="C157" s="9"/>
      <c r="D157" s="9"/>
      <c r="E157" s="9"/>
      <c r="F157" s="85" t="s">
        <v>335</v>
      </c>
      <c r="G157" s="85" t="s">
        <v>480</v>
      </c>
      <c r="H157" s="86"/>
      <c r="I157" s="460" t="s">
        <v>83</v>
      </c>
      <c r="J157" s="573">
        <v>24</v>
      </c>
      <c r="K157" s="451">
        <f>N$3</f>
        <v>1</v>
      </c>
      <c r="L157" s="503">
        <f>J157*K157</f>
        <v>24</v>
      </c>
      <c r="M157" s="975">
        <v>1</v>
      </c>
      <c r="N157" s="336">
        <f t="shared" ref="N157:N165" si="4">L157*M157</f>
        <v>24</v>
      </c>
      <c r="P157" s="405">
        <f>SUM(L157)</f>
        <v>24</v>
      </c>
      <c r="Q157" s="406">
        <v>0</v>
      </c>
      <c r="R157" s="266">
        <f>SUM(N157*Q157)</f>
        <v>0</v>
      </c>
      <c r="S157" s="266">
        <f>SUM(N157-R157)</f>
        <v>24</v>
      </c>
      <c r="T157" s="292"/>
    </row>
    <row r="158" spans="2:20" ht="15.75" customHeight="1" x14ac:dyDescent="0.2">
      <c r="B158" s="102"/>
      <c r="C158" s="9"/>
      <c r="D158" s="9"/>
      <c r="E158" s="9"/>
      <c r="F158" s="85" t="s">
        <v>337</v>
      </c>
      <c r="G158" s="20" t="s">
        <v>338</v>
      </c>
      <c r="H158" s="86"/>
      <c r="I158" s="460" t="s">
        <v>87</v>
      </c>
      <c r="J158" s="573">
        <v>1</v>
      </c>
      <c r="K158" s="451">
        <f>N$3</f>
        <v>1</v>
      </c>
      <c r="L158" s="503">
        <f>J158*K158</f>
        <v>1</v>
      </c>
      <c r="M158" s="975">
        <v>1</v>
      </c>
      <c r="N158" s="336">
        <f t="shared" si="4"/>
        <v>1</v>
      </c>
      <c r="P158" s="405">
        <f>SUM(L158)</f>
        <v>1</v>
      </c>
      <c r="Q158" s="406">
        <v>0</v>
      </c>
      <c r="R158" s="266">
        <f>SUM(N158*Q158)</f>
        <v>0</v>
      </c>
      <c r="S158" s="266">
        <f>SUM(N158-R158)</f>
        <v>1</v>
      </c>
      <c r="T158" s="292"/>
    </row>
    <row r="159" spans="2:20" ht="15.75" customHeight="1" x14ac:dyDescent="0.2">
      <c r="B159" s="102"/>
      <c r="C159" s="9"/>
      <c r="D159" s="9"/>
      <c r="E159" s="85" t="s">
        <v>339</v>
      </c>
      <c r="F159" s="85" t="s">
        <v>340</v>
      </c>
      <c r="G159" s="9"/>
      <c r="H159" s="27"/>
      <c r="I159" s="460"/>
      <c r="J159" s="573"/>
      <c r="K159" s="462"/>
      <c r="L159" s="508"/>
      <c r="M159" s="975"/>
      <c r="N159" s="336"/>
      <c r="P159" s="405"/>
      <c r="Q159" s="406"/>
      <c r="R159" s="266"/>
      <c r="S159" s="266"/>
      <c r="T159" s="292"/>
    </row>
    <row r="160" spans="2:20" ht="69.75" customHeight="1" x14ac:dyDescent="0.2">
      <c r="B160" s="102"/>
      <c r="C160" s="9"/>
      <c r="D160" s="9"/>
      <c r="E160" s="9"/>
      <c r="F160" s="1085" t="s">
        <v>657</v>
      </c>
      <c r="G160" s="1086"/>
      <c r="H160" s="1086"/>
      <c r="I160" s="460"/>
      <c r="J160" s="573"/>
      <c r="K160" s="462"/>
      <c r="L160" s="508"/>
      <c r="M160" s="975"/>
      <c r="N160" s="336"/>
      <c r="P160" s="403"/>
      <c r="Q160" s="404"/>
      <c r="R160" s="271"/>
      <c r="S160" s="271"/>
      <c r="T160" s="292"/>
    </row>
    <row r="161" spans="2:20" ht="15.75" customHeight="1" x14ac:dyDescent="0.2">
      <c r="B161" s="102"/>
      <c r="C161" s="9"/>
      <c r="D161" s="9"/>
      <c r="E161" s="9"/>
      <c r="F161" s="85" t="s">
        <v>341</v>
      </c>
      <c r="G161" s="85" t="s">
        <v>342</v>
      </c>
      <c r="H161" s="86"/>
      <c r="I161" s="460" t="s">
        <v>83</v>
      </c>
      <c r="J161" s="573">
        <v>14</v>
      </c>
      <c r="K161" s="451">
        <f>N$3</f>
        <v>1</v>
      </c>
      <c r="L161" s="503">
        <f>J161*K161</f>
        <v>14</v>
      </c>
      <c r="M161" s="975">
        <v>1</v>
      </c>
      <c r="N161" s="336">
        <f t="shared" si="4"/>
        <v>14</v>
      </c>
      <c r="P161" s="405">
        <f>SUM(L161)</f>
        <v>14</v>
      </c>
      <c r="Q161" s="406">
        <v>0</v>
      </c>
      <c r="R161" s="266">
        <f>SUM(N161*Q161)</f>
        <v>0</v>
      </c>
      <c r="S161" s="266">
        <f>SUM(N161-R161)</f>
        <v>14</v>
      </c>
      <c r="T161" s="292"/>
    </row>
    <row r="162" spans="2:20" ht="15.75" customHeight="1" x14ac:dyDescent="0.2">
      <c r="B162" s="102"/>
      <c r="C162" s="9"/>
      <c r="D162" s="9"/>
      <c r="E162" s="9"/>
      <c r="F162" s="85" t="s">
        <v>343</v>
      </c>
      <c r="G162" s="85" t="s">
        <v>344</v>
      </c>
      <c r="H162" s="86"/>
      <c r="I162" s="460" t="s">
        <v>83</v>
      </c>
      <c r="J162" s="573">
        <v>1</v>
      </c>
      <c r="K162" s="451">
        <f>N$3</f>
        <v>1</v>
      </c>
      <c r="L162" s="503">
        <f>J162*K162</f>
        <v>1</v>
      </c>
      <c r="M162" s="975">
        <v>1</v>
      </c>
      <c r="N162" s="336">
        <f t="shared" si="4"/>
        <v>1</v>
      </c>
      <c r="P162" s="405">
        <f>SUM(L162)</f>
        <v>1</v>
      </c>
      <c r="Q162" s="406">
        <v>0</v>
      </c>
      <c r="R162" s="266">
        <f>SUM(N162*Q162)</f>
        <v>0</v>
      </c>
      <c r="S162" s="266">
        <f>SUM(N162-R162)</f>
        <v>1</v>
      </c>
      <c r="T162" s="292"/>
    </row>
    <row r="163" spans="2:20" ht="15.75" customHeight="1" x14ac:dyDescent="0.2">
      <c r="B163" s="102"/>
      <c r="C163" s="9"/>
      <c r="D163" s="9"/>
      <c r="E163" s="85" t="s">
        <v>345</v>
      </c>
      <c r="F163" s="85" t="s">
        <v>346</v>
      </c>
      <c r="G163" s="9"/>
      <c r="H163" s="27"/>
      <c r="I163" s="460"/>
      <c r="J163" s="573"/>
      <c r="K163" s="462"/>
      <c r="L163" s="508"/>
      <c r="M163" s="975"/>
      <c r="N163" s="336"/>
      <c r="P163" s="405"/>
      <c r="Q163" s="406"/>
      <c r="R163" s="266"/>
      <c r="S163" s="266"/>
      <c r="T163" s="292"/>
    </row>
    <row r="164" spans="2:20" ht="49.9" customHeight="1" x14ac:dyDescent="0.2">
      <c r="B164" s="102"/>
      <c r="C164" s="9"/>
      <c r="D164" s="9"/>
      <c r="E164" s="9"/>
      <c r="F164" s="1085" t="s">
        <v>658</v>
      </c>
      <c r="G164" s="1086"/>
      <c r="H164" s="1086"/>
      <c r="I164" s="460"/>
      <c r="J164" s="573"/>
      <c r="K164" s="462"/>
      <c r="L164" s="508"/>
      <c r="M164" s="975"/>
      <c r="N164" s="336"/>
      <c r="P164" s="405"/>
      <c r="Q164" s="406"/>
      <c r="R164" s="266"/>
      <c r="S164" s="266"/>
      <c r="T164" s="292"/>
    </row>
    <row r="165" spans="2:20" ht="15.75" customHeight="1" x14ac:dyDescent="0.2">
      <c r="B165" s="102"/>
      <c r="C165" s="9"/>
      <c r="D165" s="9"/>
      <c r="E165" s="9"/>
      <c r="F165" s="85" t="s">
        <v>347</v>
      </c>
      <c r="G165" s="85" t="s">
        <v>348</v>
      </c>
      <c r="H165" s="86"/>
      <c r="I165" s="460" t="s">
        <v>83</v>
      </c>
      <c r="J165" s="573">
        <v>12</v>
      </c>
      <c r="K165" s="451">
        <f>N$3</f>
        <v>1</v>
      </c>
      <c r="L165" s="503">
        <f>J165*K165</f>
        <v>12</v>
      </c>
      <c r="M165" s="975">
        <v>1</v>
      </c>
      <c r="N165" s="336">
        <f t="shared" si="4"/>
        <v>12</v>
      </c>
      <c r="P165" s="405">
        <f>SUM(L165)</f>
        <v>12</v>
      </c>
      <c r="Q165" s="406">
        <v>0</v>
      </c>
      <c r="R165" s="266">
        <f>SUM(N165*Q165)</f>
        <v>0</v>
      </c>
      <c r="S165" s="266">
        <f>SUM(N165-R165)</f>
        <v>12</v>
      </c>
      <c r="T165" s="292"/>
    </row>
    <row r="166" spans="2:20" ht="15.75" customHeight="1" x14ac:dyDescent="0.2">
      <c r="B166" s="102"/>
      <c r="C166" s="9"/>
      <c r="D166" s="110" t="s">
        <v>349</v>
      </c>
      <c r="E166" s="110"/>
      <c r="F166" s="116"/>
      <c r="G166" s="118"/>
      <c r="H166" s="434"/>
      <c r="I166" s="473"/>
      <c r="J166" s="583"/>
      <c r="K166" s="475"/>
      <c r="L166" s="512"/>
      <c r="M166" s="979"/>
      <c r="N166" s="286">
        <f>SUM(N167:N169)</f>
        <v>1</v>
      </c>
      <c r="P166" s="409"/>
      <c r="Q166" s="410"/>
      <c r="R166" s="286">
        <f>SUM(R167:R169)</f>
        <v>0</v>
      </c>
      <c r="S166" s="113">
        <f>SUM(S167:S169)</f>
        <v>1</v>
      </c>
      <c r="T166" s="296"/>
    </row>
    <row r="167" spans="2:20" ht="15.75" customHeight="1" x14ac:dyDescent="0.2">
      <c r="B167" s="102"/>
      <c r="C167" s="9"/>
      <c r="D167" s="9"/>
      <c r="E167" s="85" t="s">
        <v>350</v>
      </c>
      <c r="F167" s="85" t="s">
        <v>351</v>
      </c>
      <c r="G167" s="9"/>
      <c r="H167" s="27"/>
      <c r="I167" s="460" t="s">
        <v>87</v>
      </c>
      <c r="J167" s="573">
        <v>1</v>
      </c>
      <c r="K167" s="451">
        <f>N$3</f>
        <v>1</v>
      </c>
      <c r="L167" s="503">
        <f>J167*K167</f>
        <v>1</v>
      </c>
      <c r="M167" s="975">
        <v>1</v>
      </c>
      <c r="N167" s="336">
        <f>L167*M167</f>
        <v>1</v>
      </c>
      <c r="P167" s="405">
        <f>SUM(L167)</f>
        <v>1</v>
      </c>
      <c r="Q167" s="406">
        <v>0</v>
      </c>
      <c r="R167" s="266">
        <f>SUM(N167*Q167)</f>
        <v>0</v>
      </c>
      <c r="S167" s="266">
        <f>SUM(N167-R167)</f>
        <v>1</v>
      </c>
      <c r="T167" s="292"/>
    </row>
    <row r="168" spans="2:20" ht="48.6" customHeight="1" x14ac:dyDescent="0.2">
      <c r="B168" s="217"/>
      <c r="C168" s="218"/>
      <c r="D168" s="218"/>
      <c r="E168" s="218"/>
      <c r="F168" s="1089" t="s">
        <v>659</v>
      </c>
      <c r="G168" s="1090"/>
      <c r="H168" s="1090"/>
      <c r="I168" s="486"/>
      <c r="J168" s="489"/>
      <c r="K168" s="488"/>
      <c r="L168" s="515"/>
      <c r="M168" s="982"/>
      <c r="N168" s="388"/>
      <c r="P168" s="419"/>
      <c r="Q168" s="420"/>
      <c r="R168" s="281"/>
      <c r="S168" s="281"/>
      <c r="T168" s="297"/>
    </row>
    <row r="169" spans="2:20" ht="15.75" customHeight="1" x14ac:dyDescent="0.2">
      <c r="B169" s="219"/>
      <c r="C169" s="220"/>
      <c r="D169" s="220"/>
      <c r="E169" s="220"/>
      <c r="F169" s="221"/>
      <c r="G169" s="220"/>
      <c r="H169" s="438"/>
      <c r="I169" s="490"/>
      <c r="J169" s="584"/>
      <c r="K169" s="492"/>
      <c r="L169" s="592"/>
      <c r="M169" s="983"/>
      <c r="N169" s="522"/>
      <c r="P169" s="421"/>
      <c r="Q169" s="422"/>
      <c r="R169" s="282"/>
      <c r="S169" s="282"/>
      <c r="T169" s="291"/>
    </row>
    <row r="170" spans="2:20" ht="15.75" customHeight="1" x14ac:dyDescent="0.2">
      <c r="B170" s="104"/>
      <c r="C170" s="28"/>
      <c r="D170" s="28"/>
      <c r="E170" s="28"/>
      <c r="F170" s="29"/>
      <c r="G170" s="28"/>
      <c r="H170" s="351" t="s">
        <v>875</v>
      </c>
      <c r="I170" s="493"/>
      <c r="J170" s="494"/>
      <c r="K170" s="494"/>
      <c r="L170" s="593"/>
      <c r="M170" s="1007"/>
      <c r="N170" s="300">
        <f>N145+N105+N43+N6</f>
        <v>2232.538</v>
      </c>
      <c r="P170" s="719" t="s">
        <v>876</v>
      </c>
      <c r="Q170" s="423"/>
      <c r="R170" s="300">
        <f>R145+R105+R43+R6</f>
        <v>0</v>
      </c>
      <c r="S170" s="105">
        <f>S145+S105+S43+S6</f>
        <v>2232.538</v>
      </c>
      <c r="T170" s="299"/>
    </row>
    <row r="171" spans="2:20" ht="15.75" customHeight="1" x14ac:dyDescent="0.2">
      <c r="B171" s="106"/>
      <c r="C171" s="107"/>
      <c r="D171" s="107"/>
      <c r="E171" s="107"/>
      <c r="F171" s="108"/>
      <c r="G171" s="107"/>
      <c r="H171" s="352"/>
      <c r="I171" s="495"/>
      <c r="J171" s="496"/>
      <c r="K171" s="585"/>
      <c r="L171" s="594"/>
      <c r="M171" s="985"/>
      <c r="N171" s="391"/>
      <c r="P171" s="597"/>
      <c r="Q171" s="598"/>
      <c r="R171" s="283"/>
      <c r="S171" s="283"/>
      <c r="T171" s="298"/>
    </row>
  </sheetData>
  <mergeCells count="59">
    <mergeCell ref="G59:H59"/>
    <mergeCell ref="G60:H60"/>
    <mergeCell ref="G11:H11"/>
    <mergeCell ref="G13:H13"/>
    <mergeCell ref="G15:H15"/>
    <mergeCell ref="G17:H17"/>
    <mergeCell ref="G55:H55"/>
    <mergeCell ref="G21:H21"/>
    <mergeCell ref="G4:H4"/>
    <mergeCell ref="G5:H5"/>
    <mergeCell ref="G6:H6"/>
    <mergeCell ref="G7:H7"/>
    <mergeCell ref="B3:L3"/>
    <mergeCell ref="F84:H84"/>
    <mergeCell ref="F141:H141"/>
    <mergeCell ref="F23:H23"/>
    <mergeCell ref="F26:H26"/>
    <mergeCell ref="F28:H28"/>
    <mergeCell ref="F30:H30"/>
    <mergeCell ref="F32:H32"/>
    <mergeCell ref="F35:H35"/>
    <mergeCell ref="G38:H38"/>
    <mergeCell ref="G40:H40"/>
    <mergeCell ref="G42:H42"/>
    <mergeCell ref="F109:H109"/>
    <mergeCell ref="G52:H52"/>
    <mergeCell ref="G136:H136"/>
    <mergeCell ref="G137:H137"/>
    <mergeCell ref="G87:H87"/>
    <mergeCell ref="G89:H89"/>
    <mergeCell ref="F92:H92"/>
    <mergeCell ref="F98:H98"/>
    <mergeCell ref="F168:H168"/>
    <mergeCell ref="F149:H149"/>
    <mergeCell ref="F154:H154"/>
    <mergeCell ref="F156:H156"/>
    <mergeCell ref="F160:H160"/>
    <mergeCell ref="F164:H164"/>
    <mergeCell ref="G133:H133"/>
    <mergeCell ref="F101:H101"/>
    <mergeCell ref="G104:H104"/>
    <mergeCell ref="G116:H116"/>
    <mergeCell ref="G135:H135"/>
    <mergeCell ref="P2:T2"/>
    <mergeCell ref="P3:T3"/>
    <mergeCell ref="G118:H118"/>
    <mergeCell ref="G123:H123"/>
    <mergeCell ref="G127:H127"/>
    <mergeCell ref="G48:H48"/>
    <mergeCell ref="G58:H58"/>
    <mergeCell ref="G63:H63"/>
    <mergeCell ref="G65:H65"/>
    <mergeCell ref="G67:H67"/>
    <mergeCell ref="G69:H69"/>
    <mergeCell ref="G74:H74"/>
    <mergeCell ref="G76:H76"/>
    <mergeCell ref="G81:H81"/>
    <mergeCell ref="B2:L2"/>
    <mergeCell ref="G19:H19"/>
  </mergeCells>
  <phoneticPr fontId="6" type="noConversion"/>
  <printOptions horizontalCentered="1"/>
  <pageMargins left="0.39370078740157483" right="0.39370078740157483" top="0.39370078740157483" bottom="0.39370078740157483" header="0.31496062992125984" footer="0.31496062992125984"/>
  <pageSetup paperSize="119" scale="70" fitToHeight="0" orientation="landscape" horizontalDpi="1200" r:id="rId1"/>
  <headerFooter>
    <oddFooter>&amp;CPage &amp;P/&amp;N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Z175"/>
  <sheetViews>
    <sheetView zoomScale="90" zoomScaleNormal="90" zoomScaleSheetLayoutView="70" workbookViewId="0">
      <selection activeCell="M1" sqref="M1:M1048576"/>
    </sheetView>
  </sheetViews>
  <sheetFormatPr defaultColWidth="12" defaultRowHeight="15.75" customHeight="1" x14ac:dyDescent="0.2"/>
  <cols>
    <col min="1" max="2" width="3.83203125" style="72" customWidth="1"/>
    <col min="3" max="3" width="5.83203125" style="72" customWidth="1"/>
    <col min="4" max="4" width="7.83203125" style="72" customWidth="1"/>
    <col min="5" max="5" width="8.83203125" style="72" customWidth="1"/>
    <col min="6" max="6" width="15.83203125" style="78" customWidth="1"/>
    <col min="7" max="7" width="15.83203125" style="72" customWidth="1"/>
    <col min="8" max="8" width="60.83203125" style="72" customWidth="1"/>
    <col min="9" max="9" width="8.6640625" style="77" customWidth="1"/>
    <col min="10" max="10" width="12.83203125" style="186" customWidth="1"/>
    <col min="11" max="11" width="12.83203125" style="187" customWidth="1"/>
    <col min="12" max="12" width="12.83203125" style="186" customWidth="1"/>
    <col min="13" max="13" width="19.6640625" style="987" customWidth="1"/>
    <col min="14" max="14" width="18.6640625" style="144" customWidth="1"/>
    <col min="15" max="15" width="5" style="72" customWidth="1"/>
    <col min="16" max="16" width="18.33203125" style="36" bestFit="1" customWidth="1"/>
    <col min="17" max="17" width="15.83203125" style="35" customWidth="1"/>
    <col min="18" max="19" width="20.83203125" style="95" customWidth="1"/>
    <col min="20" max="20" width="40.33203125" style="13" customWidth="1"/>
    <col min="21" max="16384" width="12" style="72"/>
  </cols>
  <sheetData>
    <row r="1" spans="2:52" ht="21.75" customHeight="1" x14ac:dyDescent="0.2">
      <c r="B1" s="39"/>
      <c r="C1" s="39"/>
      <c r="D1" s="39"/>
      <c r="E1" s="39"/>
      <c r="F1" s="70"/>
      <c r="G1" s="39"/>
      <c r="H1" s="39"/>
      <c r="I1" s="40"/>
      <c r="J1" s="149"/>
      <c r="K1" s="150"/>
      <c r="L1" s="149"/>
      <c r="M1" s="967"/>
      <c r="N1" s="140"/>
    </row>
    <row r="2" spans="2:52" ht="15.75" customHeight="1" x14ac:dyDescent="0.2">
      <c r="B2" s="1091" t="str">
        <f>RECAPITULATIF!E2</f>
        <v>(INSERER LE NUMERO ET LE TITRE DU PROJET (XXXXX))</v>
      </c>
      <c r="C2" s="1092"/>
      <c r="D2" s="1092"/>
      <c r="E2" s="1092"/>
      <c r="F2" s="1092"/>
      <c r="G2" s="1092"/>
      <c r="H2" s="1092"/>
      <c r="I2" s="1092"/>
      <c r="J2" s="1092"/>
      <c r="K2" s="1092"/>
      <c r="L2" s="1092"/>
      <c r="M2" s="989" t="s">
        <v>835</v>
      </c>
      <c r="N2" s="97" t="str">
        <f>(RECAPITULATIF!I6)</f>
        <v>HTG</v>
      </c>
      <c r="P2" s="1069" t="s">
        <v>870</v>
      </c>
      <c r="Q2" s="1070"/>
      <c r="R2" s="1070"/>
      <c r="S2" s="1070"/>
      <c r="T2" s="1071"/>
    </row>
    <row r="3" spans="2:52" ht="23.25" x14ac:dyDescent="0.2">
      <c r="B3" s="1076" t="s">
        <v>855</v>
      </c>
      <c r="C3" s="1077"/>
      <c r="D3" s="1077"/>
      <c r="E3" s="1077"/>
      <c r="F3" s="1077"/>
      <c r="G3" s="1077"/>
      <c r="H3" s="1077"/>
      <c r="I3" s="1077"/>
      <c r="J3" s="1077"/>
      <c r="K3" s="1077"/>
      <c r="L3" s="1077"/>
      <c r="M3" s="969" t="s">
        <v>484</v>
      </c>
      <c r="N3" s="216">
        <v>0</v>
      </c>
      <c r="P3" s="1066" t="s">
        <v>869</v>
      </c>
      <c r="Q3" s="1067"/>
      <c r="R3" s="1067"/>
      <c r="S3" s="1067"/>
      <c r="T3" s="1068"/>
    </row>
    <row r="4" spans="2:52" ht="15.75" customHeight="1" x14ac:dyDescent="0.2">
      <c r="B4" s="209"/>
      <c r="C4" s="210"/>
      <c r="D4" s="210"/>
      <c r="E4" s="210"/>
      <c r="F4" s="210"/>
      <c r="G4" s="1097"/>
      <c r="H4" s="1097"/>
      <c r="I4" s="211"/>
      <c r="J4" s="212"/>
      <c r="K4" s="213"/>
      <c r="L4" s="212"/>
      <c r="M4" s="970"/>
      <c r="N4" s="215"/>
    </row>
    <row r="5" spans="2:52" ht="35.1" customHeight="1" x14ac:dyDescent="0.2">
      <c r="B5" s="96">
        <v>1</v>
      </c>
      <c r="C5" s="96">
        <v>2</v>
      </c>
      <c r="D5" s="96">
        <v>3</v>
      </c>
      <c r="E5" s="96">
        <v>4</v>
      </c>
      <c r="F5" s="96">
        <v>5</v>
      </c>
      <c r="G5" s="1079" t="s">
        <v>51</v>
      </c>
      <c r="H5" s="1080"/>
      <c r="I5" s="394" t="s">
        <v>52</v>
      </c>
      <c r="J5" s="392" t="s">
        <v>788</v>
      </c>
      <c r="K5" s="392" t="s">
        <v>789</v>
      </c>
      <c r="L5" s="393" t="s">
        <v>825</v>
      </c>
      <c r="M5" s="971" t="s">
        <v>53</v>
      </c>
      <c r="N5" s="98" t="s">
        <v>0</v>
      </c>
      <c r="P5" s="395" t="s">
        <v>873</v>
      </c>
      <c r="Q5" s="396" t="s">
        <v>872</v>
      </c>
      <c r="R5" s="331" t="s">
        <v>871</v>
      </c>
      <c r="S5" s="253" t="s">
        <v>867</v>
      </c>
      <c r="T5" s="290" t="s">
        <v>868</v>
      </c>
    </row>
    <row r="6" spans="2:52" ht="15.75" customHeight="1" x14ac:dyDescent="0.2">
      <c r="B6" s="137" t="s">
        <v>54</v>
      </c>
      <c r="C6" s="120"/>
      <c r="D6" s="120"/>
      <c r="E6" s="120"/>
      <c r="F6" s="120"/>
      <c r="G6" s="1081"/>
      <c r="H6" s="1082"/>
      <c r="I6" s="353"/>
      <c r="J6" s="152"/>
      <c r="K6" s="153"/>
      <c r="L6" s="369"/>
      <c r="M6" s="972"/>
      <c r="N6" s="382">
        <f>N7</f>
        <v>0</v>
      </c>
      <c r="P6" s="397"/>
      <c r="Q6" s="398"/>
      <c r="R6" s="314">
        <f>R7</f>
        <v>0</v>
      </c>
      <c r="S6" s="314">
        <f>S7</f>
        <v>0</v>
      </c>
      <c r="T6" s="313"/>
    </row>
    <row r="7" spans="2:52" ht="15.75" customHeight="1" x14ac:dyDescent="0.2">
      <c r="B7" s="99"/>
      <c r="C7" s="62" t="s">
        <v>55</v>
      </c>
      <c r="D7" s="71"/>
      <c r="E7" s="71"/>
      <c r="F7" s="71"/>
      <c r="G7" s="1098"/>
      <c r="H7" s="1099"/>
      <c r="I7" s="354"/>
      <c r="J7" s="154"/>
      <c r="K7" s="155"/>
      <c r="L7" s="370"/>
      <c r="M7" s="973"/>
      <c r="N7" s="383">
        <f>N8+N26+N35</f>
        <v>0</v>
      </c>
      <c r="P7" s="399"/>
      <c r="Q7" s="400"/>
      <c r="R7" s="315">
        <f>R8+R26+R35</f>
        <v>0</v>
      </c>
      <c r="S7" s="315">
        <f>S8+S26+S35</f>
        <v>0</v>
      </c>
      <c r="T7" s="292"/>
    </row>
    <row r="8" spans="2:52" ht="15.75" customHeight="1" x14ac:dyDescent="0.2">
      <c r="B8" s="99"/>
      <c r="C8" s="7"/>
      <c r="D8" s="114" t="s">
        <v>56</v>
      </c>
      <c r="E8" s="114"/>
      <c r="F8" s="111"/>
      <c r="G8" s="138"/>
      <c r="H8" s="338"/>
      <c r="I8" s="355"/>
      <c r="J8" s="156"/>
      <c r="K8" s="157"/>
      <c r="L8" s="231"/>
      <c r="M8" s="974"/>
      <c r="N8" s="286">
        <f>SUM(N9:N25)</f>
        <v>0</v>
      </c>
      <c r="P8" s="401"/>
      <c r="Q8" s="402"/>
      <c r="R8" s="316">
        <f>SUM(R9:R25)</f>
        <v>0</v>
      </c>
      <c r="S8" s="316">
        <f>SUM(S9:S25)</f>
        <v>0</v>
      </c>
      <c r="T8" s="292"/>
      <c r="AA8" s="78"/>
      <c r="AB8" s="78"/>
      <c r="AC8" s="78"/>
      <c r="AD8" s="78"/>
      <c r="AK8" s="78"/>
      <c r="AL8" s="78"/>
      <c r="AM8" s="78"/>
      <c r="AN8" s="78"/>
      <c r="AS8" s="78"/>
      <c r="AT8" s="78"/>
      <c r="AU8" s="78"/>
      <c r="AV8" s="78"/>
    </row>
    <row r="9" spans="2:52" ht="15.75" customHeight="1" x14ac:dyDescent="0.2">
      <c r="B9" s="99"/>
      <c r="C9" s="7"/>
      <c r="D9" s="16"/>
      <c r="E9" s="20" t="s">
        <v>57</v>
      </c>
      <c r="F9" s="20" t="s">
        <v>58</v>
      </c>
      <c r="G9" s="17"/>
      <c r="H9" s="339"/>
      <c r="I9" s="356"/>
      <c r="J9" s="158"/>
      <c r="K9" s="159"/>
      <c r="L9" s="230"/>
      <c r="M9" s="975"/>
      <c r="N9" s="336"/>
      <c r="P9" s="403"/>
      <c r="Q9" s="404"/>
      <c r="R9" s="266"/>
      <c r="S9" s="266"/>
      <c r="T9" s="293"/>
      <c r="U9" s="21"/>
      <c r="V9" s="21"/>
      <c r="W9" s="21"/>
      <c r="X9" s="21"/>
      <c r="Y9" s="21"/>
      <c r="AD9" s="77"/>
      <c r="AE9" s="77"/>
      <c r="AF9" s="21"/>
      <c r="AG9" s="21"/>
      <c r="AH9" s="21"/>
      <c r="AI9" s="21"/>
      <c r="AM9" s="77"/>
      <c r="AN9" s="77"/>
      <c r="AO9" s="77"/>
      <c r="AP9" s="77"/>
      <c r="AQ9" s="77"/>
      <c r="AU9" s="77"/>
      <c r="AV9" s="77"/>
      <c r="AW9" s="77"/>
      <c r="AX9" s="77"/>
      <c r="AY9" s="77"/>
      <c r="AZ9" s="78"/>
    </row>
    <row r="10" spans="2:52" ht="15.75" customHeight="1" x14ac:dyDescent="0.2">
      <c r="B10" s="100"/>
      <c r="C10" s="18"/>
      <c r="D10" s="16"/>
      <c r="E10" s="16"/>
      <c r="F10" s="20" t="s">
        <v>59</v>
      </c>
      <c r="G10" s="20" t="s">
        <v>60</v>
      </c>
      <c r="H10" s="339"/>
      <c r="I10" s="356" t="s">
        <v>61</v>
      </c>
      <c r="J10" s="158">
        <v>130.85820000000001</v>
      </c>
      <c r="K10" s="159">
        <f>N3</f>
        <v>0</v>
      </c>
      <c r="L10" s="230">
        <f>J10*K10</f>
        <v>0</v>
      </c>
      <c r="M10" s="975">
        <v>1</v>
      </c>
      <c r="N10" s="336">
        <f>L10*M10</f>
        <v>0</v>
      </c>
      <c r="P10" s="405">
        <f>SUM(L10)</f>
        <v>0</v>
      </c>
      <c r="Q10" s="406">
        <v>0</v>
      </c>
      <c r="R10" s="266">
        <f>SUM(N10*Q10)</f>
        <v>0</v>
      </c>
      <c r="S10" s="266">
        <f>SUM(N10-R10)</f>
        <v>0</v>
      </c>
      <c r="T10" s="293"/>
      <c r="U10" s="21"/>
      <c r="V10" s="21"/>
      <c r="W10" s="21"/>
      <c r="X10" s="21"/>
      <c r="Y10" s="21"/>
      <c r="AD10" s="77"/>
      <c r="AE10" s="77"/>
      <c r="AF10" s="21"/>
      <c r="AG10" s="21"/>
      <c r="AH10" s="21"/>
      <c r="AI10" s="21"/>
      <c r="AM10" s="77"/>
      <c r="AN10" s="77"/>
      <c r="AO10" s="77"/>
      <c r="AP10" s="77"/>
      <c r="AQ10" s="77"/>
      <c r="AU10" s="77"/>
      <c r="AV10" s="77"/>
      <c r="AW10" s="77"/>
      <c r="AX10" s="77"/>
      <c r="AY10" s="77"/>
      <c r="AZ10" s="78"/>
    </row>
    <row r="11" spans="2:52" ht="115.5" customHeight="1" x14ac:dyDescent="0.2">
      <c r="B11" s="100"/>
      <c r="C11" s="18"/>
      <c r="D11" s="16"/>
      <c r="E11" s="16"/>
      <c r="F11" s="6"/>
      <c r="G11" s="1074" t="s">
        <v>660</v>
      </c>
      <c r="H11" s="1075"/>
      <c r="I11" s="356"/>
      <c r="J11" s="158"/>
      <c r="K11" s="159"/>
      <c r="L11" s="230"/>
      <c r="M11" s="975"/>
      <c r="N11" s="336"/>
      <c r="P11" s="403"/>
      <c r="Q11" s="404"/>
      <c r="R11" s="266"/>
      <c r="S11" s="266"/>
      <c r="T11" s="293"/>
      <c r="U11" s="21"/>
      <c r="V11" s="21"/>
      <c r="W11" s="21"/>
      <c r="X11" s="21"/>
      <c r="Y11" s="21"/>
      <c r="AD11" s="77"/>
      <c r="AE11" s="77"/>
      <c r="AF11" s="21"/>
      <c r="AG11" s="21"/>
      <c r="AH11" s="21"/>
      <c r="AI11" s="21"/>
      <c r="AM11" s="77"/>
      <c r="AN11" s="77"/>
      <c r="AO11" s="77"/>
      <c r="AP11" s="77"/>
      <c r="AQ11" s="77"/>
      <c r="AU11" s="77"/>
      <c r="AV11" s="77"/>
      <c r="AW11" s="77"/>
      <c r="AX11" s="77"/>
      <c r="AY11" s="77"/>
      <c r="AZ11" s="78"/>
    </row>
    <row r="12" spans="2:52" ht="15.75" customHeight="1" x14ac:dyDescent="0.2">
      <c r="B12" s="100"/>
      <c r="C12" s="18"/>
      <c r="D12" s="16"/>
      <c r="E12" s="16"/>
      <c r="F12" s="20" t="s">
        <v>62</v>
      </c>
      <c r="G12" s="20" t="s">
        <v>63</v>
      </c>
      <c r="H12" s="339"/>
      <c r="I12" s="356" t="s">
        <v>61</v>
      </c>
      <c r="J12" s="158">
        <v>3.97</v>
      </c>
      <c r="K12" s="159">
        <f>N$3</f>
        <v>0</v>
      </c>
      <c r="L12" s="230">
        <f t="shared" ref="L12:L43" si="0">J12*K12</f>
        <v>0</v>
      </c>
      <c r="M12" s="975">
        <v>1</v>
      </c>
      <c r="N12" s="336">
        <f t="shared" ref="N12:N24" si="1">L12*M12</f>
        <v>0</v>
      </c>
      <c r="P12" s="405">
        <f>SUM(L12)</f>
        <v>0</v>
      </c>
      <c r="Q12" s="406">
        <v>0</v>
      </c>
      <c r="R12" s="266">
        <f>SUM(N12*Q12)</f>
        <v>0</v>
      </c>
      <c r="S12" s="266">
        <f>SUM(N12-R12)</f>
        <v>0</v>
      </c>
      <c r="T12" s="293"/>
      <c r="U12" s="21"/>
      <c r="V12" s="21"/>
      <c r="W12" s="21"/>
      <c r="X12" s="21"/>
      <c r="Y12" s="21"/>
      <c r="AD12" s="77"/>
      <c r="AE12" s="77"/>
      <c r="AF12" s="21"/>
      <c r="AG12" s="21"/>
      <c r="AH12" s="21"/>
      <c r="AI12" s="21"/>
      <c r="AM12" s="77"/>
      <c r="AN12" s="77"/>
      <c r="AO12" s="77"/>
      <c r="AP12" s="77"/>
      <c r="AQ12" s="77"/>
      <c r="AU12" s="77"/>
      <c r="AV12" s="77"/>
      <c r="AW12" s="77"/>
      <c r="AX12" s="77"/>
      <c r="AY12" s="77"/>
      <c r="AZ12" s="78"/>
    </row>
    <row r="13" spans="2:52" ht="69.75" customHeight="1" x14ac:dyDescent="0.2">
      <c r="B13" s="100"/>
      <c r="C13" s="18"/>
      <c r="D13" s="16"/>
      <c r="E13" s="16"/>
      <c r="F13" s="6"/>
      <c r="G13" s="1074" t="s">
        <v>697</v>
      </c>
      <c r="H13" s="1075"/>
      <c r="I13" s="356"/>
      <c r="J13" s="158"/>
      <c r="K13" s="159"/>
      <c r="L13" s="230"/>
      <c r="M13" s="975"/>
      <c r="N13" s="336"/>
      <c r="P13" s="403"/>
      <c r="Q13" s="404"/>
      <c r="R13" s="266"/>
      <c r="S13" s="266"/>
      <c r="T13" s="293"/>
      <c r="U13" s="21"/>
      <c r="V13" s="21"/>
      <c r="W13" s="21"/>
      <c r="X13" s="21"/>
      <c r="Y13" s="21"/>
      <c r="AD13" s="77"/>
      <c r="AE13" s="77"/>
      <c r="AF13" s="21"/>
      <c r="AG13" s="21"/>
      <c r="AH13" s="21"/>
      <c r="AI13" s="21"/>
      <c r="AM13" s="77"/>
      <c r="AN13" s="77"/>
      <c r="AO13" s="77"/>
      <c r="AP13" s="77"/>
      <c r="AQ13" s="77"/>
      <c r="AU13" s="77"/>
      <c r="AV13" s="77"/>
      <c r="AW13" s="77"/>
      <c r="AX13" s="77"/>
      <c r="AY13" s="77"/>
      <c r="AZ13" s="78"/>
    </row>
    <row r="14" spans="2:52" ht="15.75" customHeight="1" x14ac:dyDescent="0.2">
      <c r="B14" s="99"/>
      <c r="C14" s="7"/>
      <c r="D14" s="19"/>
      <c r="E14" s="19"/>
      <c r="F14" s="20" t="s">
        <v>64</v>
      </c>
      <c r="G14" s="20" t="s">
        <v>65</v>
      </c>
      <c r="H14" s="339"/>
      <c r="I14" s="356" t="s">
        <v>61</v>
      </c>
      <c r="J14" s="158">
        <v>22.05</v>
      </c>
      <c r="K14" s="159">
        <f>N$3</f>
        <v>0</v>
      </c>
      <c r="L14" s="230">
        <f t="shared" si="0"/>
        <v>0</v>
      </c>
      <c r="M14" s="975">
        <v>1</v>
      </c>
      <c r="N14" s="336">
        <f t="shared" si="1"/>
        <v>0</v>
      </c>
      <c r="P14" s="405">
        <f>SUM(L14)</f>
        <v>0</v>
      </c>
      <c r="Q14" s="406">
        <v>0</v>
      </c>
      <c r="R14" s="266">
        <f>SUM(N14*Q14)</f>
        <v>0</v>
      </c>
      <c r="S14" s="266">
        <f>SUM(N14-R14)</f>
        <v>0</v>
      </c>
      <c r="T14" s="293"/>
      <c r="U14" s="21" t="s">
        <v>1</v>
      </c>
      <c r="V14" s="21"/>
      <c r="W14" s="21"/>
      <c r="X14" s="21"/>
      <c r="Y14" s="21"/>
      <c r="AD14" s="77"/>
      <c r="AE14" s="77"/>
      <c r="AF14" s="21"/>
      <c r="AG14" s="21"/>
      <c r="AH14" s="21"/>
      <c r="AI14" s="21"/>
      <c r="AM14" s="77"/>
      <c r="AN14" s="77"/>
      <c r="AO14" s="77"/>
      <c r="AP14" s="77"/>
      <c r="AQ14" s="77"/>
      <c r="AU14" s="77"/>
      <c r="AV14" s="77"/>
      <c r="AW14" s="77"/>
      <c r="AX14" s="77"/>
      <c r="AY14" s="77"/>
      <c r="AZ14" s="78"/>
    </row>
    <row r="15" spans="2:52" ht="93" customHeight="1" x14ac:dyDescent="0.2">
      <c r="B15" s="99"/>
      <c r="C15" s="7"/>
      <c r="D15" s="19"/>
      <c r="E15" s="19"/>
      <c r="F15" s="6"/>
      <c r="G15" s="1074" t="s">
        <v>638</v>
      </c>
      <c r="H15" s="1075"/>
      <c r="I15" s="356"/>
      <c r="J15" s="158"/>
      <c r="K15" s="159"/>
      <c r="L15" s="230"/>
      <c r="M15" s="975"/>
      <c r="N15" s="336"/>
      <c r="P15" s="403"/>
      <c r="Q15" s="404"/>
      <c r="R15" s="266"/>
      <c r="S15" s="266"/>
      <c r="T15" s="293"/>
      <c r="U15" s="21"/>
      <c r="V15" s="21"/>
      <c r="W15" s="21"/>
      <c r="X15" s="21"/>
      <c r="Y15" s="21"/>
      <c r="AD15" s="77"/>
      <c r="AE15" s="77"/>
      <c r="AF15" s="21"/>
      <c r="AG15" s="21"/>
      <c r="AH15" s="21"/>
      <c r="AI15" s="21"/>
      <c r="AM15" s="77"/>
      <c r="AN15" s="77"/>
      <c r="AO15" s="77"/>
      <c r="AP15" s="77"/>
      <c r="AQ15" s="77"/>
      <c r="AU15" s="77"/>
      <c r="AV15" s="77"/>
      <c r="AW15" s="77"/>
      <c r="AX15" s="77"/>
      <c r="AY15" s="77"/>
      <c r="AZ15" s="78"/>
    </row>
    <row r="16" spans="2:52" ht="15.75" customHeight="1" x14ac:dyDescent="0.2">
      <c r="B16" s="99"/>
      <c r="C16" s="7"/>
      <c r="D16" s="19"/>
      <c r="E16" s="19"/>
      <c r="F16" s="20" t="s">
        <v>66</v>
      </c>
      <c r="G16" s="20" t="s">
        <v>67</v>
      </c>
      <c r="H16" s="339"/>
      <c r="I16" s="356" t="s">
        <v>61</v>
      </c>
      <c r="J16" s="158">
        <v>29.84</v>
      </c>
      <c r="K16" s="159">
        <f>N$3</f>
        <v>0</v>
      </c>
      <c r="L16" s="230">
        <f t="shared" si="0"/>
        <v>0</v>
      </c>
      <c r="M16" s="975">
        <v>1</v>
      </c>
      <c r="N16" s="336">
        <f t="shared" si="1"/>
        <v>0</v>
      </c>
      <c r="P16" s="405">
        <f>SUM(L16)</f>
        <v>0</v>
      </c>
      <c r="Q16" s="406">
        <v>0</v>
      </c>
      <c r="R16" s="266">
        <f>SUM(N16*Q16)</f>
        <v>0</v>
      </c>
      <c r="S16" s="266">
        <f>SUM(N16-R16)</f>
        <v>0</v>
      </c>
      <c r="T16" s="293"/>
      <c r="U16" s="21" t="s">
        <v>1</v>
      </c>
      <c r="V16" s="21"/>
      <c r="W16" s="21"/>
      <c r="X16" s="21"/>
      <c r="Y16" s="21"/>
      <c r="AD16" s="77"/>
      <c r="AE16" s="77"/>
      <c r="AF16" s="21"/>
      <c r="AG16" s="21"/>
      <c r="AH16" s="21"/>
      <c r="AI16" s="21"/>
      <c r="AM16" s="77"/>
      <c r="AN16" s="77"/>
      <c r="AO16" s="77"/>
      <c r="AP16" s="77"/>
      <c r="AQ16" s="77"/>
      <c r="AU16" s="77"/>
      <c r="AV16" s="77"/>
      <c r="AW16" s="77"/>
      <c r="AX16" s="77"/>
      <c r="AY16" s="77"/>
      <c r="AZ16" s="78"/>
    </row>
    <row r="17" spans="2:52" ht="98.25" customHeight="1" x14ac:dyDescent="0.2">
      <c r="B17" s="99"/>
      <c r="C17" s="7"/>
      <c r="D17" s="19"/>
      <c r="E17" s="19"/>
      <c r="F17" s="6"/>
      <c r="G17" s="1074" t="s">
        <v>639</v>
      </c>
      <c r="H17" s="1075"/>
      <c r="I17" s="356"/>
      <c r="J17" s="158"/>
      <c r="K17" s="159"/>
      <c r="L17" s="230"/>
      <c r="M17" s="975"/>
      <c r="N17" s="336"/>
      <c r="P17" s="407"/>
      <c r="Q17" s="408"/>
      <c r="R17" s="266"/>
      <c r="S17" s="266"/>
      <c r="T17" s="293"/>
      <c r="U17" s="21"/>
      <c r="V17" s="21"/>
      <c r="W17" s="21"/>
      <c r="X17" s="21"/>
      <c r="Y17" s="21"/>
      <c r="AD17" s="77"/>
      <c r="AE17" s="77"/>
      <c r="AF17" s="21"/>
      <c r="AG17" s="21"/>
      <c r="AH17" s="21"/>
      <c r="AI17" s="21"/>
      <c r="AM17" s="77"/>
      <c r="AN17" s="77"/>
      <c r="AO17" s="77"/>
      <c r="AP17" s="77"/>
      <c r="AQ17" s="77"/>
      <c r="AU17" s="77"/>
      <c r="AV17" s="77"/>
      <c r="AW17" s="77"/>
      <c r="AX17" s="77"/>
      <c r="AY17" s="77"/>
      <c r="AZ17" s="78"/>
    </row>
    <row r="18" spans="2:52" ht="15.75" hidden="1" customHeight="1" x14ac:dyDescent="0.2">
      <c r="B18" s="100"/>
      <c r="C18" s="18"/>
      <c r="D18" s="16"/>
      <c r="E18" s="16"/>
      <c r="F18" s="20" t="s">
        <v>66</v>
      </c>
      <c r="G18" s="20" t="s">
        <v>68</v>
      </c>
      <c r="H18" s="339"/>
      <c r="I18" s="356" t="s">
        <v>61</v>
      </c>
      <c r="J18" s="158">
        <v>0</v>
      </c>
      <c r="K18" s="159">
        <v>0</v>
      </c>
      <c r="L18" s="230">
        <f t="shared" si="0"/>
        <v>0</v>
      </c>
      <c r="M18" s="975">
        <v>8</v>
      </c>
      <c r="N18" s="336">
        <f t="shared" si="1"/>
        <v>0</v>
      </c>
      <c r="P18" s="405">
        <f>SUM(L18)</f>
        <v>0</v>
      </c>
      <c r="Q18" s="406">
        <v>0</v>
      </c>
      <c r="R18" s="266">
        <f>SUM(N18*Q18)</f>
        <v>0</v>
      </c>
      <c r="S18" s="266">
        <f>SUM(N18-R18)</f>
        <v>0</v>
      </c>
      <c r="T18" s="293"/>
      <c r="U18" s="21"/>
      <c r="V18" s="21"/>
      <c r="W18" s="21"/>
      <c r="X18" s="21"/>
      <c r="Y18" s="21"/>
      <c r="AD18" s="77"/>
      <c r="AE18" s="77"/>
      <c r="AF18" s="21"/>
      <c r="AG18" s="21"/>
      <c r="AH18" s="21"/>
      <c r="AI18" s="21"/>
      <c r="AM18" s="77"/>
      <c r="AN18" s="77"/>
      <c r="AO18" s="77"/>
      <c r="AP18" s="77"/>
      <c r="AQ18" s="77"/>
      <c r="AU18" s="77"/>
      <c r="AV18" s="77"/>
      <c r="AW18" s="77"/>
      <c r="AX18" s="77"/>
      <c r="AY18" s="77"/>
      <c r="AZ18" s="78"/>
    </row>
    <row r="19" spans="2:52" ht="79.5" hidden="1" customHeight="1" x14ac:dyDescent="0.2">
      <c r="B19" s="100"/>
      <c r="C19" s="18"/>
      <c r="D19" s="16"/>
      <c r="E19" s="16"/>
      <c r="F19" s="6"/>
      <c r="G19" s="1100" t="s">
        <v>711</v>
      </c>
      <c r="H19" s="1101"/>
      <c r="I19" s="356"/>
      <c r="J19" s="158"/>
      <c r="K19" s="159"/>
      <c r="L19" s="230">
        <f t="shared" si="0"/>
        <v>0</v>
      </c>
      <c r="M19" s="975">
        <v>9</v>
      </c>
      <c r="N19" s="336">
        <f t="shared" si="1"/>
        <v>0</v>
      </c>
      <c r="P19" s="403"/>
      <c r="Q19" s="404"/>
      <c r="R19" s="266"/>
      <c r="S19" s="266"/>
      <c r="T19" s="293"/>
      <c r="U19" s="21" t="s">
        <v>2</v>
      </c>
      <c r="V19" s="21"/>
      <c r="W19" s="21"/>
      <c r="X19" s="21"/>
      <c r="Y19" s="21"/>
      <c r="AD19" s="77"/>
      <c r="AE19" s="77"/>
      <c r="AF19" s="21"/>
      <c r="AG19" s="21"/>
      <c r="AH19" s="21"/>
      <c r="AI19" s="21"/>
      <c r="AM19" s="77"/>
      <c r="AN19" s="77"/>
      <c r="AO19" s="77"/>
      <c r="AP19" s="77"/>
      <c r="AQ19" s="77"/>
      <c r="AU19" s="77"/>
      <c r="AV19" s="77"/>
      <c r="AW19" s="77"/>
      <c r="AX19" s="77"/>
      <c r="AY19" s="77"/>
      <c r="AZ19" s="78"/>
    </row>
    <row r="20" spans="2:52" ht="15.75" customHeight="1" x14ac:dyDescent="0.2">
      <c r="B20" s="100"/>
      <c r="C20" s="18"/>
      <c r="D20" s="16"/>
      <c r="E20" s="16"/>
      <c r="F20" s="20" t="s">
        <v>69</v>
      </c>
      <c r="G20" s="20" t="s">
        <v>70</v>
      </c>
      <c r="H20" s="86"/>
      <c r="I20" s="356" t="s">
        <v>61</v>
      </c>
      <c r="J20" s="158">
        <v>9.9</v>
      </c>
      <c r="K20" s="159">
        <f>N$3</f>
        <v>0</v>
      </c>
      <c r="L20" s="230">
        <f t="shared" si="0"/>
        <v>0</v>
      </c>
      <c r="M20" s="975">
        <v>1</v>
      </c>
      <c r="N20" s="336">
        <f t="shared" si="1"/>
        <v>0</v>
      </c>
      <c r="P20" s="405">
        <f>SUM(L20)</f>
        <v>0</v>
      </c>
      <c r="Q20" s="406">
        <v>0</v>
      </c>
      <c r="R20" s="266">
        <f>SUM(N20*Q20)</f>
        <v>0</v>
      </c>
      <c r="S20" s="266">
        <f>SUM(N20-R20)</f>
        <v>0</v>
      </c>
      <c r="T20" s="293"/>
      <c r="U20" s="21"/>
      <c r="V20" s="21"/>
      <c r="W20" s="21"/>
      <c r="X20" s="21"/>
      <c r="Y20" s="21"/>
      <c r="AD20" s="77"/>
      <c r="AE20" s="77"/>
      <c r="AF20" s="21"/>
      <c r="AG20" s="21"/>
      <c r="AH20" s="21"/>
      <c r="AI20" s="21"/>
      <c r="AM20" s="77"/>
      <c r="AN20" s="77"/>
      <c r="AO20" s="77"/>
      <c r="AP20" s="77"/>
      <c r="AQ20" s="77"/>
      <c r="AU20" s="77"/>
      <c r="AV20" s="77"/>
      <c r="AW20" s="77"/>
      <c r="AX20" s="77"/>
      <c r="AY20" s="77"/>
      <c r="AZ20" s="78"/>
    </row>
    <row r="21" spans="2:52" ht="68.25" customHeight="1" x14ac:dyDescent="0.2">
      <c r="B21" s="100"/>
      <c r="C21" s="18"/>
      <c r="D21" s="16"/>
      <c r="E21" s="16"/>
      <c r="F21" s="20"/>
      <c r="G21" s="1074" t="s">
        <v>766</v>
      </c>
      <c r="H21" s="1075"/>
      <c r="I21" s="356"/>
      <c r="J21" s="158"/>
      <c r="K21" s="159"/>
      <c r="L21" s="230"/>
      <c r="M21" s="975"/>
      <c r="N21" s="336"/>
      <c r="P21" s="403"/>
      <c r="Q21" s="404"/>
      <c r="R21" s="266"/>
      <c r="S21" s="266"/>
      <c r="T21" s="293"/>
      <c r="U21" s="21"/>
      <c r="V21" s="21"/>
      <c r="W21" s="21"/>
      <c r="X21" s="21"/>
      <c r="Y21" s="21"/>
      <c r="AD21" s="77"/>
      <c r="AE21" s="77"/>
      <c r="AF21" s="21"/>
      <c r="AG21" s="21"/>
      <c r="AH21" s="21"/>
      <c r="AI21" s="21"/>
      <c r="AM21" s="77"/>
      <c r="AN21" s="77"/>
      <c r="AO21" s="77"/>
      <c r="AP21" s="77"/>
      <c r="AQ21" s="77"/>
      <c r="AU21" s="77"/>
      <c r="AV21" s="77"/>
      <c r="AW21" s="77"/>
      <c r="AX21" s="77"/>
      <c r="AY21" s="77"/>
      <c r="AZ21" s="78"/>
    </row>
    <row r="22" spans="2:52" ht="15.75" customHeight="1" x14ac:dyDescent="0.2">
      <c r="B22" s="100"/>
      <c r="C22" s="18"/>
      <c r="D22" s="16"/>
      <c r="E22" s="16"/>
      <c r="F22" s="20" t="s">
        <v>71</v>
      </c>
      <c r="G22" s="20" t="s">
        <v>72</v>
      </c>
      <c r="H22" s="86"/>
      <c r="I22" s="356" t="s">
        <v>61</v>
      </c>
      <c r="J22" s="158">
        <v>0</v>
      </c>
      <c r="K22" s="159">
        <f>N$3</f>
        <v>0</v>
      </c>
      <c r="L22" s="230">
        <f t="shared" si="0"/>
        <v>0</v>
      </c>
      <c r="M22" s="975">
        <v>1</v>
      </c>
      <c r="N22" s="336">
        <f t="shared" si="1"/>
        <v>0</v>
      </c>
      <c r="P22" s="405">
        <f>SUM(L22)</f>
        <v>0</v>
      </c>
      <c r="Q22" s="406">
        <v>0</v>
      </c>
      <c r="R22" s="266">
        <f>SUM(N22*Q22)</f>
        <v>0</v>
      </c>
      <c r="S22" s="266">
        <f>SUM(N22-R22)</f>
        <v>0</v>
      </c>
      <c r="T22" s="293"/>
      <c r="U22" s="21"/>
      <c r="V22" s="21"/>
      <c r="W22" s="21"/>
      <c r="X22" s="21"/>
      <c r="Y22" s="21"/>
      <c r="AD22" s="77"/>
      <c r="AE22" s="77"/>
      <c r="AF22" s="21"/>
      <c r="AG22" s="21"/>
      <c r="AH22" s="21"/>
      <c r="AI22" s="21"/>
      <c r="AM22" s="77"/>
      <c r="AN22" s="77"/>
      <c r="AO22" s="77"/>
      <c r="AP22" s="77"/>
      <c r="AQ22" s="77"/>
      <c r="AU22" s="77"/>
      <c r="AV22" s="77"/>
      <c r="AW22" s="77"/>
      <c r="AX22" s="77"/>
      <c r="AY22" s="77"/>
      <c r="AZ22" s="78"/>
    </row>
    <row r="23" spans="2:52" ht="66.75" customHeight="1" x14ac:dyDescent="0.2">
      <c r="B23" s="100"/>
      <c r="C23" s="18"/>
      <c r="D23" s="16"/>
      <c r="E23" s="16"/>
      <c r="F23" s="20"/>
      <c r="G23" s="1074" t="s">
        <v>661</v>
      </c>
      <c r="H23" s="1075"/>
      <c r="I23" s="356"/>
      <c r="J23" s="158"/>
      <c r="K23" s="159"/>
      <c r="L23" s="230"/>
      <c r="M23" s="975"/>
      <c r="N23" s="336"/>
      <c r="P23" s="403"/>
      <c r="Q23" s="404"/>
      <c r="R23" s="266"/>
      <c r="S23" s="266"/>
      <c r="T23" s="293"/>
      <c r="U23" s="21"/>
      <c r="V23" s="21"/>
      <c r="W23" s="21"/>
      <c r="X23" s="21"/>
      <c r="Y23" s="21"/>
      <c r="AD23" s="77"/>
      <c r="AE23" s="77"/>
      <c r="AF23" s="21"/>
      <c r="AG23" s="21"/>
      <c r="AH23" s="21"/>
      <c r="AI23" s="21"/>
      <c r="AM23" s="77"/>
      <c r="AN23" s="77"/>
      <c r="AO23" s="77"/>
      <c r="AP23" s="77"/>
      <c r="AQ23" s="77"/>
      <c r="AU23" s="77"/>
      <c r="AV23" s="77"/>
      <c r="AW23" s="77"/>
      <c r="AX23" s="77"/>
      <c r="AY23" s="77"/>
      <c r="AZ23" s="78"/>
    </row>
    <row r="24" spans="2:52" ht="15.75" customHeight="1" x14ac:dyDescent="0.2">
      <c r="B24" s="100"/>
      <c r="C24" s="18"/>
      <c r="D24" s="16"/>
      <c r="E24" s="20" t="s">
        <v>74</v>
      </c>
      <c r="F24" s="20" t="s">
        <v>75</v>
      </c>
      <c r="G24" s="17"/>
      <c r="H24" s="89"/>
      <c r="I24" s="356" t="s">
        <v>61</v>
      </c>
      <c r="J24" s="158">
        <v>0</v>
      </c>
      <c r="K24" s="159">
        <f>N$3</f>
        <v>0</v>
      </c>
      <c r="L24" s="230">
        <f t="shared" si="0"/>
        <v>0</v>
      </c>
      <c r="M24" s="975">
        <v>1</v>
      </c>
      <c r="N24" s="336">
        <f t="shared" si="1"/>
        <v>0</v>
      </c>
      <c r="P24" s="405">
        <f>SUM(L24)</f>
        <v>0</v>
      </c>
      <c r="Q24" s="406">
        <v>0</v>
      </c>
      <c r="R24" s="266">
        <f>SUM(N24*Q24)</f>
        <v>0</v>
      </c>
      <c r="S24" s="266">
        <f>SUM(N24-R24)</f>
        <v>0</v>
      </c>
      <c r="T24" s="293"/>
      <c r="U24" s="21"/>
      <c r="V24" s="21"/>
      <c r="W24" s="21"/>
      <c r="X24" s="21"/>
      <c r="Y24" s="21"/>
      <c r="AD24" s="77"/>
      <c r="AE24" s="77"/>
      <c r="AF24" s="21"/>
      <c r="AG24" s="21"/>
      <c r="AH24" s="21"/>
      <c r="AI24" s="21"/>
      <c r="AM24" s="77"/>
      <c r="AN24" s="77"/>
      <c r="AO24" s="77"/>
      <c r="AP24" s="77"/>
      <c r="AQ24" s="77"/>
      <c r="AU24" s="77"/>
      <c r="AV24" s="77"/>
      <c r="AW24" s="77"/>
      <c r="AX24" s="77"/>
      <c r="AY24" s="77"/>
      <c r="AZ24" s="78"/>
    </row>
    <row r="25" spans="2:52" ht="81" customHeight="1" x14ac:dyDescent="0.2">
      <c r="B25" s="100"/>
      <c r="C25" s="18"/>
      <c r="D25" s="16"/>
      <c r="E25" s="16"/>
      <c r="F25" s="1085" t="s">
        <v>767</v>
      </c>
      <c r="G25" s="1086"/>
      <c r="H25" s="1086"/>
      <c r="I25" s="356"/>
      <c r="J25" s="158"/>
      <c r="K25" s="159"/>
      <c r="L25" s="230"/>
      <c r="M25" s="975"/>
      <c r="N25" s="336"/>
      <c r="P25" s="405"/>
      <c r="Q25" s="406"/>
      <c r="R25" s="266"/>
      <c r="S25" s="266"/>
      <c r="T25" s="293"/>
      <c r="U25" s="21"/>
      <c r="V25" s="21"/>
      <c r="W25" s="21"/>
      <c r="X25" s="21"/>
      <c r="Y25" s="21"/>
      <c r="AD25" s="77"/>
      <c r="AE25" s="77"/>
      <c r="AF25" s="21"/>
      <c r="AG25" s="21"/>
      <c r="AH25" s="21"/>
      <c r="AI25" s="21"/>
      <c r="AM25" s="77"/>
      <c r="AN25" s="77"/>
      <c r="AO25" s="77"/>
      <c r="AP25" s="77"/>
      <c r="AQ25" s="77"/>
      <c r="AU25" s="77"/>
      <c r="AV25" s="77"/>
      <c r="AW25" s="77"/>
      <c r="AX25" s="77"/>
      <c r="AY25" s="77"/>
      <c r="AZ25" s="78"/>
    </row>
    <row r="26" spans="2:52" ht="15.75" customHeight="1" x14ac:dyDescent="0.2">
      <c r="B26" s="100"/>
      <c r="C26" s="18"/>
      <c r="D26" s="114" t="s">
        <v>80</v>
      </c>
      <c r="E26" s="114"/>
      <c r="F26" s="111"/>
      <c r="G26" s="115"/>
      <c r="H26" s="340"/>
      <c r="I26" s="355"/>
      <c r="J26" s="156"/>
      <c r="K26" s="157"/>
      <c r="L26" s="231"/>
      <c r="M26" s="974"/>
      <c r="N26" s="286">
        <f>SUM(N27:N34)</f>
        <v>0</v>
      </c>
      <c r="P26" s="409"/>
      <c r="Q26" s="410"/>
      <c r="R26" s="316">
        <f>SUM(R27:R34)</f>
        <v>0</v>
      </c>
      <c r="S26" s="316">
        <f>SUM(S27:S34)</f>
        <v>0</v>
      </c>
      <c r="T26" s="293"/>
      <c r="U26" s="21"/>
      <c r="V26" s="21"/>
      <c r="W26" s="21"/>
      <c r="X26" s="21"/>
      <c r="Y26" s="21"/>
      <c r="AD26" s="77"/>
      <c r="AE26" s="77"/>
      <c r="AF26" s="21"/>
      <c r="AG26" s="21"/>
      <c r="AH26" s="21"/>
      <c r="AI26" s="21"/>
      <c r="AM26" s="77"/>
      <c r="AN26" s="77"/>
      <c r="AO26" s="77"/>
      <c r="AP26" s="77"/>
      <c r="AQ26" s="77"/>
      <c r="AU26" s="77"/>
      <c r="AV26" s="77"/>
      <c r="AW26" s="77"/>
      <c r="AX26" s="77"/>
      <c r="AY26" s="77"/>
      <c r="AZ26" s="78"/>
    </row>
    <row r="27" spans="2:52" ht="15.75" customHeight="1" x14ac:dyDescent="0.2">
      <c r="B27" s="100"/>
      <c r="C27" s="18"/>
      <c r="D27" s="16"/>
      <c r="E27" s="20" t="s">
        <v>81</v>
      </c>
      <c r="F27" s="20" t="s">
        <v>82</v>
      </c>
      <c r="H27" s="250"/>
      <c r="I27" s="356" t="s">
        <v>83</v>
      </c>
      <c r="J27" s="158">
        <v>0</v>
      </c>
      <c r="K27" s="159">
        <f>N$3</f>
        <v>0</v>
      </c>
      <c r="L27" s="230">
        <f t="shared" si="0"/>
        <v>0</v>
      </c>
      <c r="M27" s="975">
        <v>1</v>
      </c>
      <c r="N27" s="336">
        <f>L27*M27</f>
        <v>0</v>
      </c>
      <c r="P27" s="405">
        <f>SUM(L27)</f>
        <v>0</v>
      </c>
      <c r="Q27" s="406">
        <v>0</v>
      </c>
      <c r="R27" s="266">
        <f>SUM(N27*Q27)</f>
        <v>0</v>
      </c>
      <c r="S27" s="266">
        <f>SUM(N27-R27)</f>
        <v>0</v>
      </c>
      <c r="T27" s="293"/>
      <c r="U27" s="21"/>
      <c r="V27" s="21"/>
      <c r="W27" s="21"/>
      <c r="X27" s="21"/>
      <c r="Y27" s="21"/>
      <c r="AD27" s="77"/>
      <c r="AE27" s="77"/>
      <c r="AF27" s="21"/>
      <c r="AG27" s="21"/>
      <c r="AH27" s="21"/>
      <c r="AI27" s="21"/>
      <c r="AM27" s="77"/>
      <c r="AN27" s="77"/>
      <c r="AO27" s="77"/>
      <c r="AP27" s="77"/>
      <c r="AQ27" s="77"/>
      <c r="AU27" s="77"/>
      <c r="AV27" s="77"/>
      <c r="AW27" s="77"/>
      <c r="AX27" s="77"/>
      <c r="AY27" s="77"/>
      <c r="AZ27" s="78"/>
    </row>
    <row r="28" spans="2:52" ht="65.25" customHeight="1" x14ac:dyDescent="0.2">
      <c r="B28" s="100"/>
      <c r="C28" s="18"/>
      <c r="D28" s="16"/>
      <c r="E28" s="16"/>
      <c r="F28" s="1085" t="s">
        <v>662</v>
      </c>
      <c r="G28" s="1086"/>
      <c r="H28" s="1086"/>
      <c r="I28" s="356"/>
      <c r="J28" s="158"/>
      <c r="K28" s="159"/>
      <c r="L28" s="230"/>
      <c r="M28" s="975"/>
      <c r="N28" s="336"/>
      <c r="P28" s="403"/>
      <c r="Q28" s="404"/>
      <c r="R28" s="266"/>
      <c r="S28" s="266"/>
      <c r="T28" s="293"/>
      <c r="U28" s="21"/>
      <c r="V28" s="21"/>
      <c r="W28" s="21"/>
      <c r="X28" s="21"/>
      <c r="Y28" s="21"/>
      <c r="AD28" s="77"/>
      <c r="AE28" s="77"/>
      <c r="AF28" s="21"/>
      <c r="AG28" s="21"/>
      <c r="AH28" s="21"/>
      <c r="AI28" s="21"/>
      <c r="AM28" s="77"/>
      <c r="AN28" s="77"/>
      <c r="AO28" s="77"/>
      <c r="AP28" s="77"/>
      <c r="AQ28" s="77"/>
      <c r="AU28" s="77"/>
      <c r="AV28" s="77"/>
      <c r="AW28" s="77"/>
      <c r="AX28" s="77"/>
      <c r="AY28" s="77"/>
      <c r="AZ28" s="78"/>
    </row>
    <row r="29" spans="2:52" ht="15.75" customHeight="1" x14ac:dyDescent="0.2">
      <c r="B29" s="100"/>
      <c r="C29" s="18"/>
      <c r="D29" s="16"/>
      <c r="E29" s="20" t="s">
        <v>85</v>
      </c>
      <c r="F29" s="20" t="s">
        <v>86</v>
      </c>
      <c r="H29" s="250"/>
      <c r="I29" s="356" t="s">
        <v>87</v>
      </c>
      <c r="J29" s="158">
        <v>0</v>
      </c>
      <c r="K29" s="159">
        <f>N$3</f>
        <v>0</v>
      </c>
      <c r="L29" s="230">
        <f t="shared" si="0"/>
        <v>0</v>
      </c>
      <c r="M29" s="975">
        <v>1</v>
      </c>
      <c r="N29" s="336">
        <f>L29*M29</f>
        <v>0</v>
      </c>
      <c r="P29" s="405">
        <f>SUM(L29)</f>
        <v>0</v>
      </c>
      <c r="Q29" s="406">
        <v>0</v>
      </c>
      <c r="R29" s="266">
        <f>SUM(N29*Q29)</f>
        <v>0</v>
      </c>
      <c r="S29" s="266">
        <f>SUM(N29-R29)</f>
        <v>0</v>
      </c>
      <c r="T29" s="293"/>
      <c r="U29" s="21"/>
      <c r="V29" s="21"/>
      <c r="W29" s="21"/>
      <c r="X29" s="21"/>
      <c r="Y29" s="21"/>
      <c r="AD29" s="77"/>
      <c r="AE29" s="77"/>
      <c r="AF29" s="21"/>
      <c r="AG29" s="21"/>
      <c r="AH29" s="21"/>
      <c r="AI29" s="21"/>
      <c r="AM29" s="77"/>
      <c r="AN29" s="77"/>
      <c r="AO29" s="77"/>
      <c r="AP29" s="77"/>
      <c r="AQ29" s="77"/>
      <c r="AU29" s="77"/>
      <c r="AV29" s="77"/>
      <c r="AW29" s="77"/>
      <c r="AX29" s="77"/>
      <c r="AY29" s="77"/>
      <c r="AZ29" s="78"/>
    </row>
    <row r="30" spans="2:52" ht="66" customHeight="1" x14ac:dyDescent="0.2">
      <c r="B30" s="100"/>
      <c r="C30" s="18"/>
      <c r="D30" s="16"/>
      <c r="E30" s="16"/>
      <c r="F30" s="1085" t="s">
        <v>640</v>
      </c>
      <c r="G30" s="1086"/>
      <c r="H30" s="1086"/>
      <c r="I30" s="356"/>
      <c r="J30" s="158"/>
      <c r="K30" s="159"/>
      <c r="L30" s="230"/>
      <c r="M30" s="975"/>
      <c r="N30" s="336"/>
      <c r="P30" s="403"/>
      <c r="Q30" s="404"/>
      <c r="R30" s="266"/>
      <c r="S30" s="266"/>
      <c r="T30" s="293"/>
      <c r="U30" s="21"/>
      <c r="V30" s="21"/>
      <c r="W30" s="21"/>
      <c r="X30" s="21"/>
      <c r="Y30" s="21"/>
      <c r="AD30" s="77"/>
      <c r="AE30" s="77"/>
      <c r="AF30" s="21"/>
      <c r="AG30" s="21"/>
      <c r="AH30" s="21"/>
      <c r="AI30" s="21"/>
      <c r="AM30" s="77"/>
      <c r="AN30" s="77"/>
      <c r="AO30" s="77"/>
      <c r="AP30" s="77"/>
      <c r="AQ30" s="77"/>
      <c r="AU30" s="77"/>
      <c r="AV30" s="77"/>
      <c r="AW30" s="77"/>
      <c r="AX30" s="77"/>
      <c r="AY30" s="77"/>
      <c r="AZ30" s="78"/>
    </row>
    <row r="31" spans="2:52" ht="15.75" customHeight="1" x14ac:dyDescent="0.2">
      <c r="B31" s="100"/>
      <c r="C31" s="18"/>
      <c r="D31" s="16"/>
      <c r="E31" s="20" t="s">
        <v>88</v>
      </c>
      <c r="F31" s="20" t="s">
        <v>89</v>
      </c>
      <c r="G31" s="88"/>
      <c r="H31" s="250"/>
      <c r="I31" s="356" t="s">
        <v>61</v>
      </c>
      <c r="J31" s="158">
        <v>0</v>
      </c>
      <c r="K31" s="159">
        <f>N$3</f>
        <v>0</v>
      </c>
      <c r="L31" s="230">
        <f t="shared" si="0"/>
        <v>0</v>
      </c>
      <c r="M31" s="975">
        <v>1</v>
      </c>
      <c r="N31" s="336">
        <f>L31*M31</f>
        <v>0</v>
      </c>
      <c r="P31" s="405">
        <f>SUM(L31)</f>
        <v>0</v>
      </c>
      <c r="Q31" s="406">
        <v>0</v>
      </c>
      <c r="R31" s="266">
        <f>SUM(N31*Q31)</f>
        <v>0</v>
      </c>
      <c r="S31" s="266">
        <f>SUM(N31-R31)</f>
        <v>0</v>
      </c>
      <c r="T31" s="293"/>
      <c r="U31" s="21"/>
      <c r="V31" s="21"/>
      <c r="W31" s="21"/>
      <c r="X31" s="21"/>
      <c r="Y31" s="21"/>
      <c r="AD31" s="77"/>
      <c r="AE31" s="77"/>
      <c r="AF31" s="21"/>
      <c r="AG31" s="21"/>
      <c r="AH31" s="21"/>
      <c r="AI31" s="21"/>
      <c r="AM31" s="77"/>
      <c r="AN31" s="77"/>
      <c r="AO31" s="77"/>
      <c r="AP31" s="77"/>
      <c r="AQ31" s="77"/>
      <c r="AU31" s="77"/>
      <c r="AV31" s="77"/>
      <c r="AW31" s="77"/>
      <c r="AX31" s="77"/>
      <c r="AY31" s="77"/>
      <c r="AZ31" s="78"/>
    </row>
    <row r="32" spans="2:52" ht="72.75" customHeight="1" x14ac:dyDescent="0.2">
      <c r="B32" s="100"/>
      <c r="C32" s="18"/>
      <c r="D32" s="16"/>
      <c r="E32" s="16"/>
      <c r="F32" s="1085" t="s">
        <v>641</v>
      </c>
      <c r="G32" s="1086"/>
      <c r="H32" s="1086"/>
      <c r="I32" s="356"/>
      <c r="J32" s="158"/>
      <c r="K32" s="159"/>
      <c r="L32" s="230"/>
      <c r="M32" s="975"/>
      <c r="N32" s="336"/>
      <c r="P32" s="403"/>
      <c r="Q32" s="404"/>
      <c r="R32" s="266"/>
      <c r="S32" s="266"/>
      <c r="T32" s="293"/>
      <c r="U32" s="21"/>
      <c r="V32" s="21"/>
      <c r="W32" s="21"/>
      <c r="X32" s="21"/>
      <c r="Y32" s="21"/>
      <c r="AD32" s="77"/>
      <c r="AE32" s="77"/>
      <c r="AF32" s="21"/>
      <c r="AG32" s="21"/>
      <c r="AH32" s="21"/>
      <c r="AI32" s="21"/>
      <c r="AM32" s="77"/>
      <c r="AN32" s="77"/>
      <c r="AO32" s="77"/>
      <c r="AP32" s="77"/>
      <c r="AQ32" s="77"/>
      <c r="AU32" s="77"/>
      <c r="AV32" s="77"/>
      <c r="AW32" s="77"/>
      <c r="AX32" s="77"/>
      <c r="AY32" s="77"/>
      <c r="AZ32" s="78"/>
    </row>
    <row r="33" spans="2:52" ht="15.75" customHeight="1" x14ac:dyDescent="0.2">
      <c r="B33" s="100"/>
      <c r="C33" s="18"/>
      <c r="D33" s="16"/>
      <c r="E33" s="20" t="s">
        <v>90</v>
      </c>
      <c r="F33" s="20" t="s">
        <v>91</v>
      </c>
      <c r="G33" s="88"/>
      <c r="H33" s="250"/>
      <c r="I33" s="356" t="s">
        <v>61</v>
      </c>
      <c r="J33" s="158">
        <v>0</v>
      </c>
      <c r="K33" s="159">
        <f>N$3</f>
        <v>0</v>
      </c>
      <c r="L33" s="230">
        <f t="shared" si="0"/>
        <v>0</v>
      </c>
      <c r="M33" s="975">
        <v>1</v>
      </c>
      <c r="N33" s="336">
        <f>L33*M33</f>
        <v>0</v>
      </c>
      <c r="P33" s="405">
        <f>SUM(L33)</f>
        <v>0</v>
      </c>
      <c r="Q33" s="406">
        <v>0</v>
      </c>
      <c r="R33" s="266">
        <f>SUM(N33*Q33)</f>
        <v>0</v>
      </c>
      <c r="S33" s="266">
        <f>SUM(N33-R33)</f>
        <v>0</v>
      </c>
      <c r="T33" s="293"/>
      <c r="U33" s="21"/>
      <c r="V33" s="21"/>
      <c r="W33" s="21"/>
      <c r="X33" s="21"/>
      <c r="Y33" s="21"/>
      <c r="AD33" s="77"/>
      <c r="AE33" s="77"/>
      <c r="AF33" s="21"/>
      <c r="AG33" s="21"/>
      <c r="AH33" s="21"/>
      <c r="AI33" s="21"/>
      <c r="AM33" s="77"/>
      <c r="AN33" s="77"/>
      <c r="AO33" s="77"/>
      <c r="AP33" s="77"/>
      <c r="AQ33" s="77"/>
      <c r="AU33" s="77"/>
      <c r="AV33" s="77"/>
      <c r="AW33" s="77"/>
      <c r="AX33" s="77"/>
      <c r="AY33" s="77"/>
      <c r="AZ33" s="78"/>
    </row>
    <row r="34" spans="2:52" ht="65.25" customHeight="1" x14ac:dyDescent="0.2">
      <c r="B34" s="100"/>
      <c r="C34" s="18"/>
      <c r="D34" s="16"/>
      <c r="E34" s="16"/>
      <c r="F34" s="1085" t="s">
        <v>642</v>
      </c>
      <c r="G34" s="1086"/>
      <c r="H34" s="1086"/>
      <c r="I34" s="356"/>
      <c r="J34" s="158"/>
      <c r="K34" s="159"/>
      <c r="L34" s="230"/>
      <c r="M34" s="975"/>
      <c r="N34" s="336"/>
      <c r="P34" s="405"/>
      <c r="Q34" s="406"/>
      <c r="R34" s="266"/>
      <c r="S34" s="266"/>
      <c r="T34" s="293"/>
      <c r="U34" s="21"/>
      <c r="V34" s="21"/>
      <c r="W34" s="21"/>
      <c r="X34" s="21"/>
      <c r="Y34" s="21"/>
      <c r="AD34" s="77"/>
      <c r="AE34" s="77"/>
      <c r="AF34" s="21"/>
      <c r="AG34" s="21"/>
      <c r="AH34" s="21"/>
      <c r="AI34" s="21"/>
      <c r="AM34" s="77"/>
      <c r="AN34" s="77"/>
      <c r="AO34" s="77"/>
      <c r="AP34" s="77"/>
      <c r="AQ34" s="77"/>
      <c r="AU34" s="77"/>
      <c r="AV34" s="77"/>
      <c r="AW34" s="77"/>
      <c r="AX34" s="77"/>
      <c r="AY34" s="77"/>
      <c r="AZ34" s="78"/>
    </row>
    <row r="35" spans="2:52" ht="15.75" customHeight="1" x14ac:dyDescent="0.2">
      <c r="B35" s="100"/>
      <c r="C35" s="18"/>
      <c r="D35" s="114" t="s">
        <v>92</v>
      </c>
      <c r="E35" s="114"/>
      <c r="F35" s="111"/>
      <c r="G35" s="115"/>
      <c r="H35" s="340"/>
      <c r="I35" s="355"/>
      <c r="J35" s="156"/>
      <c r="K35" s="157"/>
      <c r="L35" s="231"/>
      <c r="M35" s="974"/>
      <c r="N35" s="286">
        <f>SUM(N36:N45)</f>
        <v>0</v>
      </c>
      <c r="P35" s="409"/>
      <c r="Q35" s="410"/>
      <c r="R35" s="316">
        <f>SUM(R36:R45)</f>
        <v>0</v>
      </c>
      <c r="S35" s="316">
        <f>SUM(S36:S45)</f>
        <v>0</v>
      </c>
      <c r="T35" s="293"/>
      <c r="U35" s="21"/>
      <c r="V35" s="21"/>
      <c r="W35" s="21"/>
      <c r="X35" s="21"/>
      <c r="Y35" s="21"/>
      <c r="AL35" s="77"/>
      <c r="AM35" s="77"/>
      <c r="AN35" s="77"/>
      <c r="AO35" s="77"/>
      <c r="AP35" s="77"/>
      <c r="AQ35" s="77"/>
      <c r="AT35" s="77"/>
      <c r="AU35" s="77"/>
      <c r="AV35" s="77"/>
      <c r="AW35" s="77"/>
      <c r="AX35" s="77"/>
      <c r="AY35" s="77"/>
    </row>
    <row r="36" spans="2:52" ht="15.75" customHeight="1" x14ac:dyDescent="0.2">
      <c r="B36" s="100"/>
      <c r="C36" s="18"/>
      <c r="D36" s="16"/>
      <c r="E36" s="20" t="s">
        <v>93</v>
      </c>
      <c r="F36" s="20" t="s">
        <v>94</v>
      </c>
      <c r="G36" s="88"/>
      <c r="H36" s="250"/>
      <c r="I36" s="356" t="s">
        <v>61</v>
      </c>
      <c r="J36" s="158">
        <v>26.36</v>
      </c>
      <c r="K36" s="159">
        <f>N$3</f>
        <v>0</v>
      </c>
      <c r="L36" s="230">
        <f t="shared" si="0"/>
        <v>0</v>
      </c>
      <c r="M36" s="975">
        <v>1</v>
      </c>
      <c r="N36" s="336">
        <f>L36*M36</f>
        <v>0</v>
      </c>
      <c r="P36" s="405">
        <f>SUM(L36)</f>
        <v>0</v>
      </c>
      <c r="Q36" s="406">
        <v>0</v>
      </c>
      <c r="R36" s="266">
        <f>SUM(N36*Q36)</f>
        <v>0</v>
      </c>
      <c r="S36" s="266">
        <f>SUM(N36-R36)</f>
        <v>0</v>
      </c>
      <c r="T36" s="293"/>
      <c r="U36" s="21"/>
      <c r="V36" s="21"/>
      <c r="W36" s="21"/>
      <c r="X36" s="21"/>
      <c r="Y36" s="21"/>
      <c r="AK36" s="77"/>
      <c r="AL36" s="21"/>
      <c r="AM36" s="21"/>
      <c r="AN36" s="21"/>
      <c r="AO36" s="21"/>
      <c r="AP36" s="21"/>
      <c r="AQ36" s="21"/>
      <c r="AS36" s="77"/>
      <c r="AT36" s="21"/>
      <c r="AU36" s="21"/>
      <c r="AV36" s="21"/>
      <c r="AW36" s="21"/>
      <c r="AX36" s="21"/>
      <c r="AY36" s="21"/>
    </row>
    <row r="37" spans="2:52" ht="80.25" customHeight="1" x14ac:dyDescent="0.2">
      <c r="B37" s="99"/>
      <c r="C37" s="7"/>
      <c r="D37" s="16"/>
      <c r="E37" s="22"/>
      <c r="F37" s="1085" t="s">
        <v>643</v>
      </c>
      <c r="G37" s="1086"/>
      <c r="H37" s="1086"/>
      <c r="I37" s="356"/>
      <c r="J37" s="158"/>
      <c r="K37" s="159"/>
      <c r="L37" s="230"/>
      <c r="M37" s="975"/>
      <c r="N37" s="336"/>
      <c r="P37" s="405"/>
      <c r="Q37" s="406"/>
      <c r="R37" s="266"/>
      <c r="S37" s="266"/>
      <c r="T37" s="293"/>
      <c r="U37" s="21"/>
      <c r="V37" s="21" t="s">
        <v>2</v>
      </c>
      <c r="W37" s="21"/>
      <c r="X37" s="21"/>
      <c r="Y37" s="79"/>
    </row>
    <row r="38" spans="2:52" ht="15.75" customHeight="1" x14ac:dyDescent="0.2">
      <c r="B38" s="100"/>
      <c r="C38" s="18"/>
      <c r="D38" s="16"/>
      <c r="E38" s="20" t="s">
        <v>95</v>
      </c>
      <c r="F38" s="20" t="s">
        <v>96</v>
      </c>
      <c r="G38" s="88"/>
      <c r="H38" s="250"/>
      <c r="I38" s="356"/>
      <c r="J38" s="158"/>
      <c r="K38" s="159"/>
      <c r="L38" s="230"/>
      <c r="M38" s="975"/>
      <c r="N38" s="336"/>
      <c r="P38" s="403"/>
      <c r="Q38" s="404"/>
      <c r="R38" s="266"/>
      <c r="S38" s="266"/>
      <c r="T38" s="293"/>
      <c r="U38" s="21"/>
      <c r="V38" s="21"/>
      <c r="W38" s="21"/>
      <c r="X38" s="21"/>
      <c r="Y38" s="21"/>
      <c r="AK38" s="77"/>
      <c r="AL38" s="21"/>
      <c r="AM38" s="21"/>
      <c r="AN38" s="21"/>
      <c r="AO38" s="21"/>
      <c r="AP38" s="21"/>
      <c r="AQ38" s="21"/>
      <c r="AS38" s="77"/>
      <c r="AT38" s="21"/>
      <c r="AU38" s="21"/>
      <c r="AV38" s="21"/>
      <c r="AW38" s="21"/>
      <c r="AX38" s="21"/>
      <c r="AY38" s="21"/>
    </row>
    <row r="39" spans="2:52" ht="15.75" customHeight="1" x14ac:dyDescent="0.2">
      <c r="B39" s="100"/>
      <c r="C39" s="18"/>
      <c r="D39" s="16"/>
      <c r="E39" s="16"/>
      <c r="F39" s="20" t="s">
        <v>97</v>
      </c>
      <c r="G39" s="20" t="s">
        <v>98</v>
      </c>
      <c r="H39" s="86"/>
      <c r="I39" s="356" t="s">
        <v>61</v>
      </c>
      <c r="J39" s="158">
        <v>23.3</v>
      </c>
      <c r="K39" s="159">
        <f>N$3</f>
        <v>0</v>
      </c>
      <c r="L39" s="230">
        <f t="shared" si="0"/>
        <v>0</v>
      </c>
      <c r="M39" s="975">
        <v>1</v>
      </c>
      <c r="N39" s="336">
        <f>L39*M39</f>
        <v>0</v>
      </c>
      <c r="P39" s="405">
        <f>SUM(L39)</f>
        <v>0</v>
      </c>
      <c r="Q39" s="406">
        <v>0</v>
      </c>
      <c r="R39" s="266">
        <f>SUM(N39*Q39)</f>
        <v>0</v>
      </c>
      <c r="S39" s="266">
        <f>SUM(N39-R39)</f>
        <v>0</v>
      </c>
      <c r="T39" s="293"/>
      <c r="U39" s="21"/>
      <c r="V39" s="21"/>
      <c r="W39" s="21"/>
      <c r="X39" s="21"/>
      <c r="Y39" s="21"/>
      <c r="AD39" s="77"/>
      <c r="AE39" s="77"/>
      <c r="AF39" s="21"/>
      <c r="AG39" s="21"/>
      <c r="AH39" s="21"/>
      <c r="AI39" s="21"/>
      <c r="AM39" s="77"/>
      <c r="AN39" s="77"/>
      <c r="AO39" s="77"/>
      <c r="AP39" s="77"/>
      <c r="AQ39" s="77"/>
      <c r="AU39" s="77"/>
      <c r="AV39" s="77"/>
      <c r="AW39" s="77"/>
      <c r="AX39" s="77"/>
      <c r="AY39" s="77"/>
      <c r="AZ39" s="78"/>
    </row>
    <row r="40" spans="2:52" ht="106.5" customHeight="1" x14ac:dyDescent="0.2">
      <c r="B40" s="100"/>
      <c r="C40" s="18"/>
      <c r="D40" s="16"/>
      <c r="E40" s="16"/>
      <c r="F40" s="20"/>
      <c r="G40" s="1074" t="s">
        <v>644</v>
      </c>
      <c r="H40" s="1075"/>
      <c r="I40" s="356"/>
      <c r="J40" s="158"/>
      <c r="K40" s="159"/>
      <c r="L40" s="230"/>
      <c r="M40" s="975"/>
      <c r="N40" s="336"/>
      <c r="P40" s="403"/>
      <c r="Q40" s="404"/>
      <c r="R40" s="266"/>
      <c r="S40" s="266"/>
      <c r="T40" s="293"/>
      <c r="U40" s="21"/>
      <c r="V40" s="21"/>
      <c r="W40" s="21"/>
      <c r="X40" s="21"/>
      <c r="Y40" s="21"/>
      <c r="AD40" s="77"/>
      <c r="AE40" s="77"/>
      <c r="AF40" s="21"/>
      <c r="AG40" s="21"/>
      <c r="AH40" s="21"/>
      <c r="AI40" s="21"/>
      <c r="AM40" s="77"/>
      <c r="AN40" s="77"/>
      <c r="AO40" s="77"/>
      <c r="AP40" s="77"/>
      <c r="AQ40" s="77"/>
      <c r="AU40" s="77"/>
      <c r="AV40" s="77"/>
      <c r="AW40" s="77"/>
      <c r="AX40" s="77"/>
      <c r="AY40" s="77"/>
      <c r="AZ40" s="78"/>
    </row>
    <row r="41" spans="2:52" ht="15.75" customHeight="1" x14ac:dyDescent="0.2">
      <c r="B41" s="100"/>
      <c r="C41" s="18"/>
      <c r="D41" s="16"/>
      <c r="E41" s="16"/>
      <c r="F41" s="20" t="s">
        <v>99</v>
      </c>
      <c r="G41" s="20" t="s">
        <v>72</v>
      </c>
      <c r="H41" s="86"/>
      <c r="I41" s="356" t="s">
        <v>61</v>
      </c>
      <c r="J41" s="158">
        <v>17.25</v>
      </c>
      <c r="K41" s="159">
        <f>N$3</f>
        <v>0</v>
      </c>
      <c r="L41" s="230">
        <f t="shared" si="0"/>
        <v>0</v>
      </c>
      <c r="M41" s="975">
        <v>1</v>
      </c>
      <c r="N41" s="336">
        <f>L41*M41</f>
        <v>0</v>
      </c>
      <c r="P41" s="405">
        <f>SUM(L41)</f>
        <v>0</v>
      </c>
      <c r="Q41" s="406">
        <v>0</v>
      </c>
      <c r="R41" s="266">
        <f>SUM(N41*Q41)</f>
        <v>0</v>
      </c>
      <c r="S41" s="266">
        <f>SUM(N41-R41)</f>
        <v>0</v>
      </c>
      <c r="T41" s="293"/>
      <c r="U41" s="21"/>
      <c r="V41" s="21"/>
      <c r="W41" s="21"/>
      <c r="X41" s="21"/>
      <c r="Y41" s="21"/>
      <c r="AD41" s="77"/>
      <c r="AE41" s="77"/>
      <c r="AF41" s="21"/>
      <c r="AG41" s="21"/>
      <c r="AH41" s="21"/>
      <c r="AI41" s="21"/>
      <c r="AM41" s="77"/>
      <c r="AN41" s="77"/>
      <c r="AO41" s="77"/>
      <c r="AP41" s="77"/>
      <c r="AQ41" s="77"/>
      <c r="AU41" s="77"/>
      <c r="AV41" s="77"/>
      <c r="AW41" s="77"/>
      <c r="AX41" s="77"/>
      <c r="AY41" s="77"/>
      <c r="AZ41" s="78"/>
    </row>
    <row r="42" spans="2:52" ht="74.25" customHeight="1" x14ac:dyDescent="0.2">
      <c r="B42" s="100"/>
      <c r="C42" s="18"/>
      <c r="D42" s="16"/>
      <c r="E42" s="16"/>
      <c r="F42" s="20"/>
      <c r="G42" s="1074" t="s">
        <v>645</v>
      </c>
      <c r="H42" s="1075"/>
      <c r="I42" s="356"/>
      <c r="J42" s="158"/>
      <c r="K42" s="159"/>
      <c r="L42" s="230"/>
      <c r="M42" s="975"/>
      <c r="N42" s="336"/>
      <c r="P42" s="403"/>
      <c r="Q42" s="404"/>
      <c r="R42" s="266"/>
      <c r="S42" s="266"/>
      <c r="T42" s="293"/>
      <c r="U42" s="21"/>
      <c r="V42" s="21"/>
      <c r="W42" s="21"/>
      <c r="X42" s="21"/>
      <c r="Y42" s="21"/>
      <c r="AD42" s="77"/>
      <c r="AE42" s="77"/>
      <c r="AF42" s="21"/>
      <c r="AG42" s="21"/>
      <c r="AH42" s="21"/>
      <c r="AI42" s="21"/>
      <c r="AM42" s="77"/>
      <c r="AN42" s="77"/>
      <c r="AO42" s="77"/>
      <c r="AP42" s="77"/>
      <c r="AQ42" s="77"/>
      <c r="AU42" s="77"/>
      <c r="AV42" s="77"/>
      <c r="AW42" s="77"/>
      <c r="AX42" s="77"/>
      <c r="AY42" s="77"/>
      <c r="AZ42" s="78"/>
    </row>
    <row r="43" spans="2:52" ht="15.75" customHeight="1" x14ac:dyDescent="0.2">
      <c r="B43" s="100"/>
      <c r="C43" s="18"/>
      <c r="D43" s="16"/>
      <c r="E43" s="16"/>
      <c r="F43" s="20" t="s">
        <v>100</v>
      </c>
      <c r="G43" s="20" t="s">
        <v>101</v>
      </c>
      <c r="H43" s="86"/>
      <c r="I43" s="356" t="s">
        <v>61</v>
      </c>
      <c r="J43" s="158">
        <v>8.6199999999999992</v>
      </c>
      <c r="K43" s="159">
        <f>N$3</f>
        <v>0</v>
      </c>
      <c r="L43" s="230">
        <f t="shared" si="0"/>
        <v>0</v>
      </c>
      <c r="M43" s="975">
        <v>1</v>
      </c>
      <c r="N43" s="336">
        <f>L43*M43</f>
        <v>0</v>
      </c>
      <c r="P43" s="405">
        <f>SUM(L43)</f>
        <v>0</v>
      </c>
      <c r="Q43" s="406">
        <v>0</v>
      </c>
      <c r="R43" s="266">
        <f>SUM(N43*Q43)</f>
        <v>0</v>
      </c>
      <c r="S43" s="266">
        <f>SUM(N43-R43)</f>
        <v>0</v>
      </c>
      <c r="T43" s="293"/>
      <c r="U43" s="21"/>
      <c r="V43" s="21"/>
      <c r="W43" s="21"/>
      <c r="X43" s="21"/>
      <c r="Y43" s="21"/>
      <c r="AD43" s="77"/>
      <c r="AE43" s="77"/>
      <c r="AF43" s="21"/>
      <c r="AG43" s="21"/>
      <c r="AH43" s="21"/>
      <c r="AI43" s="21"/>
      <c r="AM43" s="77"/>
      <c r="AN43" s="77"/>
      <c r="AO43" s="77"/>
      <c r="AP43" s="77"/>
      <c r="AQ43" s="77"/>
      <c r="AU43" s="77"/>
      <c r="AV43" s="77"/>
      <c r="AW43" s="77"/>
      <c r="AX43" s="77"/>
      <c r="AY43" s="77"/>
      <c r="AZ43" s="78"/>
    </row>
    <row r="44" spans="2:52" ht="72" customHeight="1" x14ac:dyDescent="0.2">
      <c r="B44" s="100"/>
      <c r="C44" s="18"/>
      <c r="D44" s="16"/>
      <c r="E44" s="16"/>
      <c r="F44" s="20"/>
      <c r="G44" s="1074" t="s">
        <v>646</v>
      </c>
      <c r="H44" s="1075"/>
      <c r="I44" s="356"/>
      <c r="J44" s="158"/>
      <c r="K44" s="159"/>
      <c r="L44" s="230"/>
      <c r="M44" s="975"/>
      <c r="N44" s="336"/>
      <c r="P44" s="403"/>
      <c r="Q44" s="404"/>
      <c r="R44" s="319"/>
      <c r="S44" s="319"/>
      <c r="T44" s="292"/>
      <c r="U44" s="21"/>
      <c r="V44" s="21"/>
      <c r="W44" s="21"/>
      <c r="X44" s="21"/>
      <c r="Y44" s="21"/>
      <c r="AD44" s="77"/>
      <c r="AE44" s="77"/>
      <c r="AF44" s="21"/>
      <c r="AG44" s="21"/>
      <c r="AH44" s="21"/>
      <c r="AI44" s="21"/>
      <c r="AM44" s="77"/>
      <c r="AN44" s="77"/>
      <c r="AO44" s="77"/>
      <c r="AP44" s="77"/>
      <c r="AQ44" s="77"/>
      <c r="AU44" s="77"/>
      <c r="AV44" s="77"/>
      <c r="AW44" s="77"/>
      <c r="AX44" s="77"/>
      <c r="AY44" s="77"/>
      <c r="AZ44" s="78"/>
    </row>
    <row r="45" spans="2:52" ht="15.75" customHeight="1" x14ac:dyDescent="0.2">
      <c r="B45" s="99"/>
      <c r="C45" s="7"/>
      <c r="D45" s="7"/>
      <c r="E45" s="7"/>
      <c r="F45" s="6"/>
      <c r="G45" s="1102"/>
      <c r="H45" s="1103"/>
      <c r="I45" s="356"/>
      <c r="J45" s="158"/>
      <c r="K45" s="159"/>
      <c r="L45" s="230"/>
      <c r="M45" s="975"/>
      <c r="N45" s="335"/>
      <c r="P45" s="403"/>
      <c r="Q45" s="404"/>
      <c r="R45" s="248"/>
      <c r="S45" s="248"/>
      <c r="T45" s="292"/>
    </row>
    <row r="46" spans="2:52" ht="15.75" customHeight="1" x14ac:dyDescent="0.2">
      <c r="B46" s="145" t="s">
        <v>102</v>
      </c>
      <c r="C46" s="146"/>
      <c r="D46" s="124"/>
      <c r="E46" s="124"/>
      <c r="F46" s="125"/>
      <c r="G46" s="147"/>
      <c r="H46" s="341"/>
      <c r="I46" s="357"/>
      <c r="J46" s="160"/>
      <c r="K46" s="161"/>
      <c r="L46" s="371"/>
      <c r="M46" s="976"/>
      <c r="N46" s="384">
        <f>N47+N80+N98</f>
        <v>0</v>
      </c>
      <c r="P46" s="411"/>
      <c r="Q46" s="412"/>
      <c r="R46" s="317">
        <f>R47+R80+R98</f>
        <v>0</v>
      </c>
      <c r="S46" s="317">
        <f>S47+S80+S98</f>
        <v>0</v>
      </c>
      <c r="T46" s="292"/>
    </row>
    <row r="47" spans="2:52" ht="15.75" customHeight="1" x14ac:dyDescent="0.2">
      <c r="B47" s="100"/>
      <c r="C47" s="62" t="s">
        <v>103</v>
      </c>
      <c r="D47" s="87"/>
      <c r="E47" s="87"/>
      <c r="F47" s="59"/>
      <c r="G47" s="59"/>
      <c r="H47" s="342"/>
      <c r="I47" s="354"/>
      <c r="J47" s="154"/>
      <c r="K47" s="155"/>
      <c r="L47" s="370"/>
      <c r="M47" s="973"/>
      <c r="N47" s="287">
        <f>N48+N74</f>
        <v>0</v>
      </c>
      <c r="P47" s="399"/>
      <c r="Q47" s="400"/>
      <c r="R47" s="318">
        <f>R48+R74</f>
        <v>0</v>
      </c>
      <c r="S47" s="318">
        <f>S48+S74</f>
        <v>0</v>
      </c>
      <c r="T47" s="292"/>
    </row>
    <row r="48" spans="2:52" ht="15.75" customHeight="1" x14ac:dyDescent="0.2">
      <c r="B48" s="100"/>
      <c r="C48" s="18"/>
      <c r="D48" s="114" t="s">
        <v>104</v>
      </c>
      <c r="E48" s="114"/>
      <c r="F48" s="114"/>
      <c r="G48" s="115"/>
      <c r="H48" s="340"/>
      <c r="I48" s="358"/>
      <c r="J48" s="162"/>
      <c r="K48" s="163"/>
      <c r="L48" s="372"/>
      <c r="M48" s="977"/>
      <c r="N48" s="286">
        <f>SUM(N49:N73)</f>
        <v>0</v>
      </c>
      <c r="P48" s="409"/>
      <c r="Q48" s="410"/>
      <c r="R48" s="316">
        <f>SUM(R49:R73)</f>
        <v>0</v>
      </c>
      <c r="S48" s="316">
        <f>SUM(S49:S73)</f>
        <v>0</v>
      </c>
      <c r="T48" s="292"/>
    </row>
    <row r="49" spans="2:20" ht="15.75" customHeight="1" x14ac:dyDescent="0.2">
      <c r="B49" s="100"/>
      <c r="C49" s="18"/>
      <c r="D49" s="16"/>
      <c r="E49" s="20" t="s">
        <v>105</v>
      </c>
      <c r="F49" s="20" t="s">
        <v>106</v>
      </c>
      <c r="G49" s="18"/>
      <c r="H49" s="343"/>
      <c r="I49" s="356"/>
      <c r="J49" s="158"/>
      <c r="K49" s="159"/>
      <c r="L49" s="230"/>
      <c r="M49" s="975"/>
      <c r="N49" s="336"/>
      <c r="P49" s="405"/>
      <c r="Q49" s="406"/>
      <c r="R49" s="266"/>
      <c r="S49" s="266"/>
      <c r="T49" s="292"/>
    </row>
    <row r="50" spans="2:20" ht="15.75" customHeight="1" x14ac:dyDescent="0.2">
      <c r="B50" s="100"/>
      <c r="C50" s="18"/>
      <c r="D50" s="16"/>
      <c r="E50" s="16"/>
      <c r="F50" s="20" t="s">
        <v>107</v>
      </c>
      <c r="G50" s="20" t="s">
        <v>791</v>
      </c>
      <c r="H50" s="250"/>
      <c r="I50" s="356"/>
      <c r="J50" s="158"/>
      <c r="K50" s="159"/>
      <c r="L50" s="230"/>
      <c r="M50" s="975"/>
      <c r="N50" s="336"/>
      <c r="P50" s="405"/>
      <c r="Q50" s="406"/>
      <c r="R50" s="266"/>
      <c r="S50" s="266"/>
      <c r="T50" s="292"/>
    </row>
    <row r="51" spans="2:20" ht="110.45" customHeight="1" x14ac:dyDescent="0.2">
      <c r="B51" s="100"/>
      <c r="C51" s="18"/>
      <c r="D51" s="16"/>
      <c r="E51" s="16"/>
      <c r="F51" s="20"/>
      <c r="G51" s="1074" t="s">
        <v>792</v>
      </c>
      <c r="H51" s="1075"/>
      <c r="I51" s="359"/>
      <c r="J51" s="164"/>
      <c r="K51" s="165"/>
      <c r="L51" s="230"/>
      <c r="M51" s="975"/>
      <c r="N51" s="336"/>
      <c r="P51" s="405"/>
      <c r="Q51" s="406"/>
      <c r="R51" s="266"/>
      <c r="S51" s="266"/>
      <c r="T51" s="292"/>
    </row>
    <row r="52" spans="2:20" ht="15.75" customHeight="1" x14ac:dyDescent="0.2">
      <c r="B52" s="100"/>
      <c r="C52" s="18"/>
      <c r="D52" s="16"/>
      <c r="E52" s="16"/>
      <c r="F52" s="20"/>
      <c r="G52" s="20" t="s">
        <v>499</v>
      </c>
      <c r="I52" s="356" t="s">
        <v>61</v>
      </c>
      <c r="J52" s="158">
        <f>8.96+6.72+2.96</f>
        <v>18.64</v>
      </c>
      <c r="K52" s="159">
        <f>N$3</f>
        <v>0</v>
      </c>
      <c r="L52" s="230">
        <f>J52*K52</f>
        <v>0</v>
      </c>
      <c r="M52" s="975">
        <v>1</v>
      </c>
      <c r="N52" s="336">
        <f>L52*M52</f>
        <v>0</v>
      </c>
      <c r="P52" s="405">
        <f>SUM(L52)</f>
        <v>0</v>
      </c>
      <c r="Q52" s="406">
        <v>0</v>
      </c>
      <c r="R52" s="266">
        <f>SUM(N52*Q52)</f>
        <v>0</v>
      </c>
      <c r="S52" s="266">
        <f>SUM(N52-R52)</f>
        <v>0</v>
      </c>
      <c r="T52" s="293"/>
    </row>
    <row r="53" spans="2:20" ht="15.75" customHeight="1" x14ac:dyDescent="0.2">
      <c r="B53" s="100"/>
      <c r="C53" s="18"/>
      <c r="D53" s="16"/>
      <c r="E53" s="16"/>
      <c r="F53" s="20"/>
      <c r="G53" s="20" t="s">
        <v>500</v>
      </c>
      <c r="I53" s="356" t="s">
        <v>61</v>
      </c>
      <c r="J53" s="158">
        <f>8.96+6.72+2.96</f>
        <v>18.64</v>
      </c>
      <c r="K53" s="159">
        <f>N$3</f>
        <v>0</v>
      </c>
      <c r="L53" s="230">
        <f>J53*K53</f>
        <v>0</v>
      </c>
      <c r="M53" s="975">
        <v>1</v>
      </c>
      <c r="N53" s="336">
        <f>L53*M53</f>
        <v>0</v>
      </c>
      <c r="P53" s="405">
        <f>SUM(L53)</f>
        <v>0</v>
      </c>
      <c r="Q53" s="406">
        <v>0</v>
      </c>
      <c r="R53" s="266">
        <f>SUM(N53*Q53)</f>
        <v>0</v>
      </c>
      <c r="S53" s="266">
        <f>SUM(N53-R53)</f>
        <v>0</v>
      </c>
      <c r="T53" s="293"/>
    </row>
    <row r="54" spans="2:20" ht="15.75" customHeight="1" x14ac:dyDescent="0.2">
      <c r="B54" s="100"/>
      <c r="C54" s="18"/>
      <c r="D54" s="16"/>
      <c r="E54" s="16"/>
      <c r="F54" s="20" t="s">
        <v>495</v>
      </c>
      <c r="G54" s="20" t="s">
        <v>114</v>
      </c>
      <c r="H54" s="343"/>
      <c r="I54" s="356" t="s">
        <v>61</v>
      </c>
      <c r="J54" s="158">
        <v>24.58</v>
      </c>
      <c r="K54" s="159">
        <f>N$3</f>
        <v>0</v>
      </c>
      <c r="L54" s="230">
        <f>J54*K54</f>
        <v>0</v>
      </c>
      <c r="M54" s="975">
        <v>1</v>
      </c>
      <c r="N54" s="336">
        <f>L54*M54</f>
        <v>0</v>
      </c>
      <c r="P54" s="405">
        <f>SUM(L54)</f>
        <v>0</v>
      </c>
      <c r="Q54" s="406">
        <v>0</v>
      </c>
      <c r="R54" s="266">
        <f>SUM(N54*Q54)</f>
        <v>0</v>
      </c>
      <c r="S54" s="266">
        <f>SUM(N54-R54)</f>
        <v>0</v>
      </c>
      <c r="T54" s="293"/>
    </row>
    <row r="55" spans="2:20" ht="94.15" customHeight="1" x14ac:dyDescent="0.2">
      <c r="B55" s="100"/>
      <c r="C55" s="18"/>
      <c r="D55" s="16"/>
      <c r="E55" s="16"/>
      <c r="F55" s="20"/>
      <c r="G55" s="1074" t="s">
        <v>793</v>
      </c>
      <c r="H55" s="1075"/>
      <c r="I55" s="356"/>
      <c r="J55" s="158"/>
      <c r="K55" s="159"/>
      <c r="L55" s="230"/>
      <c r="M55" s="975"/>
      <c r="N55" s="336"/>
      <c r="P55" s="405"/>
      <c r="Q55" s="406"/>
      <c r="R55" s="266"/>
      <c r="S55" s="266"/>
      <c r="T55" s="292"/>
    </row>
    <row r="56" spans="2:20" ht="15.75" customHeight="1" x14ac:dyDescent="0.2">
      <c r="B56" s="100"/>
      <c r="C56" s="18"/>
      <c r="D56" s="16"/>
      <c r="E56" s="20" t="s">
        <v>120</v>
      </c>
      <c r="F56" s="20" t="s">
        <v>121</v>
      </c>
      <c r="G56" s="18"/>
      <c r="H56" s="343"/>
      <c r="I56" s="356"/>
      <c r="J56" s="158"/>
      <c r="K56" s="159"/>
      <c r="L56" s="230"/>
      <c r="M56" s="975"/>
      <c r="N56" s="336"/>
      <c r="P56" s="403"/>
      <c r="Q56" s="404"/>
      <c r="R56" s="271"/>
      <c r="S56" s="271"/>
      <c r="T56" s="292"/>
    </row>
    <row r="57" spans="2:20" ht="15.75" customHeight="1" x14ac:dyDescent="0.2">
      <c r="B57" s="100"/>
      <c r="C57" s="18"/>
      <c r="D57" s="16"/>
      <c r="E57" s="16"/>
      <c r="F57" s="20" t="s">
        <v>111</v>
      </c>
      <c r="G57" s="20" t="s">
        <v>122</v>
      </c>
      <c r="H57" s="250"/>
      <c r="I57" s="356"/>
      <c r="J57" s="158"/>
      <c r="K57" s="159"/>
      <c r="L57" s="230"/>
      <c r="M57" s="975"/>
      <c r="N57" s="336"/>
      <c r="P57" s="405"/>
      <c r="Q57" s="406"/>
      <c r="R57" s="266"/>
      <c r="S57" s="266"/>
      <c r="T57" s="292"/>
    </row>
    <row r="58" spans="2:20" ht="16.5" x14ac:dyDescent="0.2">
      <c r="B58" s="100"/>
      <c r="C58" s="18"/>
      <c r="D58" s="16"/>
      <c r="E58" s="16"/>
      <c r="F58" s="20"/>
      <c r="G58" s="1074" t="s">
        <v>830</v>
      </c>
      <c r="H58" s="1075"/>
      <c r="I58" s="359"/>
      <c r="J58" s="164"/>
      <c r="K58" s="165"/>
      <c r="L58" s="230"/>
      <c r="M58" s="975"/>
      <c r="N58" s="336"/>
      <c r="P58" s="403"/>
      <c r="Q58" s="404"/>
      <c r="R58" s="271"/>
      <c r="S58" s="271"/>
      <c r="T58" s="292"/>
    </row>
    <row r="59" spans="2:20" ht="15.75" customHeight="1" x14ac:dyDescent="0.2">
      <c r="B59" s="100"/>
      <c r="C59" s="18"/>
      <c r="D59" s="16"/>
      <c r="E59" s="20" t="s">
        <v>126</v>
      </c>
      <c r="F59" s="20" t="s">
        <v>127</v>
      </c>
      <c r="G59" s="18"/>
      <c r="H59" s="343"/>
      <c r="I59" s="356"/>
      <c r="J59" s="158"/>
      <c r="K59" s="159"/>
      <c r="L59" s="230"/>
      <c r="M59" s="975"/>
      <c r="N59" s="336"/>
      <c r="P59" s="403"/>
      <c r="Q59" s="404"/>
      <c r="R59" s="271"/>
      <c r="S59" s="271"/>
      <c r="T59" s="292"/>
    </row>
    <row r="60" spans="2:20" ht="15.75" customHeight="1" x14ac:dyDescent="0.2">
      <c r="B60" s="100"/>
      <c r="C60" s="18"/>
      <c r="D60" s="16"/>
      <c r="E60" s="16"/>
      <c r="F60" s="20" t="s">
        <v>128</v>
      </c>
      <c r="G60" s="20" t="s">
        <v>896</v>
      </c>
      <c r="H60" s="343"/>
      <c r="I60" s="356" t="s">
        <v>61</v>
      </c>
      <c r="J60" s="158">
        <v>32.130000000000003</v>
      </c>
      <c r="K60" s="159">
        <f>N$3</f>
        <v>0</v>
      </c>
      <c r="L60" s="230">
        <f>J60*K60</f>
        <v>0</v>
      </c>
      <c r="M60" s="975">
        <v>1</v>
      </c>
      <c r="N60" s="336">
        <f>L60*M60</f>
        <v>0</v>
      </c>
      <c r="P60" s="405">
        <f>SUM(L60)</f>
        <v>0</v>
      </c>
      <c r="Q60" s="406">
        <v>0</v>
      </c>
      <c r="R60" s="266">
        <f>SUM(N60*Q60)</f>
        <v>0</v>
      </c>
      <c r="S60" s="266">
        <f>SUM(N60-R60)</f>
        <v>0</v>
      </c>
      <c r="T60" s="293"/>
    </row>
    <row r="61" spans="2:20" ht="127.5" customHeight="1" x14ac:dyDescent="0.2">
      <c r="B61" s="100"/>
      <c r="C61" s="18"/>
      <c r="D61" s="16"/>
      <c r="E61" s="16"/>
      <c r="F61" s="20"/>
      <c r="G61" s="1074" t="s">
        <v>797</v>
      </c>
      <c r="H61" s="1075"/>
      <c r="I61" s="356"/>
      <c r="J61" s="158"/>
      <c r="K61" s="159"/>
      <c r="L61" s="230"/>
      <c r="M61" s="975"/>
      <c r="N61" s="336"/>
      <c r="P61" s="403"/>
      <c r="Q61" s="404"/>
      <c r="R61" s="271"/>
      <c r="S61" s="271"/>
      <c r="T61" s="292"/>
    </row>
    <row r="62" spans="2:20" ht="16.5" x14ac:dyDescent="0.2">
      <c r="B62" s="100"/>
      <c r="C62" s="18"/>
      <c r="D62" s="16"/>
      <c r="E62" s="16"/>
      <c r="F62" s="20" t="s">
        <v>891</v>
      </c>
      <c r="G62" s="1087" t="s">
        <v>899</v>
      </c>
      <c r="H62" s="1088"/>
      <c r="I62" s="356" t="s">
        <v>894</v>
      </c>
      <c r="J62" s="158">
        <v>36</v>
      </c>
      <c r="K62" s="159">
        <f>N$3</f>
        <v>0</v>
      </c>
      <c r="L62" s="230">
        <f>J62*K62</f>
        <v>0</v>
      </c>
      <c r="M62" s="975">
        <v>1</v>
      </c>
      <c r="N62" s="336">
        <f>L62*M62</f>
        <v>0</v>
      </c>
      <c r="P62" s="405">
        <f>SUM(L62)</f>
        <v>0</v>
      </c>
      <c r="Q62" s="406">
        <v>0</v>
      </c>
      <c r="R62" s="266">
        <f>SUM(N62*Q62)</f>
        <v>0</v>
      </c>
      <c r="S62" s="266">
        <f>SUM(N62-R62)</f>
        <v>0</v>
      </c>
      <c r="T62" s="293"/>
    </row>
    <row r="63" spans="2:20" ht="120" customHeight="1" x14ac:dyDescent="0.2">
      <c r="B63" s="100"/>
      <c r="C63" s="18"/>
      <c r="D63" s="16"/>
      <c r="E63" s="16"/>
      <c r="F63" s="85"/>
      <c r="G63" s="1074" t="s">
        <v>895</v>
      </c>
      <c r="H63" s="1075"/>
      <c r="I63" s="356"/>
      <c r="J63" s="158"/>
      <c r="K63" s="159"/>
      <c r="L63" s="230"/>
      <c r="M63" s="975"/>
      <c r="N63" s="336"/>
      <c r="P63" s="403"/>
      <c r="Q63" s="404"/>
      <c r="R63" s="271"/>
      <c r="S63" s="271"/>
      <c r="T63" s="292"/>
    </row>
    <row r="64" spans="2:20" ht="15.75" customHeight="1" x14ac:dyDescent="0.2">
      <c r="B64" s="100"/>
      <c r="C64" s="18"/>
      <c r="D64" s="16"/>
      <c r="E64" s="20" t="s">
        <v>129</v>
      </c>
      <c r="F64" s="20" t="s">
        <v>130</v>
      </c>
      <c r="G64" s="18"/>
      <c r="H64" s="343"/>
      <c r="I64" s="356"/>
      <c r="J64" s="158"/>
      <c r="K64" s="159"/>
      <c r="L64" s="230"/>
      <c r="M64" s="975"/>
      <c r="N64" s="336"/>
      <c r="P64" s="405"/>
      <c r="Q64" s="406"/>
      <c r="R64" s="266"/>
      <c r="S64" s="266"/>
      <c r="T64" s="292"/>
    </row>
    <row r="65" spans="2:20" ht="15.75" customHeight="1" x14ac:dyDescent="0.2">
      <c r="B65" s="100"/>
      <c r="C65" s="18"/>
      <c r="D65" s="16"/>
      <c r="E65" s="16"/>
      <c r="F65" s="20" t="s">
        <v>131</v>
      </c>
      <c r="G65" s="20" t="s">
        <v>496</v>
      </c>
      <c r="I65" s="356" t="s">
        <v>61</v>
      </c>
      <c r="J65" s="158">
        <v>4.28</v>
      </c>
      <c r="K65" s="159">
        <f>N$3</f>
        <v>0</v>
      </c>
      <c r="L65" s="230">
        <f>J65*K65</f>
        <v>0</v>
      </c>
      <c r="M65" s="975">
        <v>1</v>
      </c>
      <c r="N65" s="336">
        <f>L65*M65</f>
        <v>0</v>
      </c>
      <c r="P65" s="405">
        <f>SUM(L65)</f>
        <v>0</v>
      </c>
      <c r="Q65" s="406">
        <v>0</v>
      </c>
      <c r="R65" s="266">
        <f>SUM(N65*Q65)</f>
        <v>0</v>
      </c>
      <c r="S65" s="266">
        <f>SUM(N65-R65)</f>
        <v>0</v>
      </c>
      <c r="T65" s="293"/>
    </row>
    <row r="66" spans="2:20" ht="89.25" customHeight="1" x14ac:dyDescent="0.2">
      <c r="B66" s="100"/>
      <c r="C66" s="18"/>
      <c r="D66" s="16"/>
      <c r="E66" s="16"/>
      <c r="F66" s="20"/>
      <c r="G66" s="1074" t="s">
        <v>707</v>
      </c>
      <c r="H66" s="1075"/>
      <c r="I66" s="359"/>
      <c r="J66" s="164"/>
      <c r="K66" s="165"/>
      <c r="L66" s="230"/>
      <c r="M66" s="975"/>
      <c r="N66" s="336"/>
      <c r="P66" s="405"/>
      <c r="Q66" s="406"/>
      <c r="R66" s="266"/>
      <c r="S66" s="266"/>
      <c r="T66" s="292"/>
    </row>
    <row r="67" spans="2:20" ht="15.75" customHeight="1" x14ac:dyDescent="0.2">
      <c r="B67" s="100"/>
      <c r="C67" s="18"/>
      <c r="D67" s="16"/>
      <c r="E67" s="16"/>
      <c r="F67" s="20" t="s">
        <v>132</v>
      </c>
      <c r="G67" s="20" t="s">
        <v>133</v>
      </c>
      <c r="H67" s="89"/>
      <c r="I67" s="356" t="s">
        <v>61</v>
      </c>
      <c r="J67" s="158">
        <v>0.28999999999999998</v>
      </c>
      <c r="K67" s="159">
        <f>N$3</f>
        <v>0</v>
      </c>
      <c r="L67" s="230">
        <f>J67*K67</f>
        <v>0</v>
      </c>
      <c r="M67" s="975">
        <v>1</v>
      </c>
      <c r="N67" s="336">
        <f>L67*M67</f>
        <v>0</v>
      </c>
      <c r="P67" s="405">
        <f>SUM(L67)</f>
        <v>0</v>
      </c>
      <c r="Q67" s="406">
        <v>0</v>
      </c>
      <c r="R67" s="266">
        <f>SUM(N67*Q67)</f>
        <v>0</v>
      </c>
      <c r="S67" s="266">
        <f>SUM(N67-R67)</f>
        <v>0</v>
      </c>
      <c r="T67" s="293"/>
    </row>
    <row r="68" spans="2:20" ht="88.5" customHeight="1" x14ac:dyDescent="0.2">
      <c r="B68" s="100"/>
      <c r="C68" s="18"/>
      <c r="D68" s="16"/>
      <c r="E68" s="16"/>
      <c r="F68" s="89"/>
      <c r="G68" s="1074" t="s">
        <v>762</v>
      </c>
      <c r="H68" s="1075"/>
      <c r="I68" s="356"/>
      <c r="J68" s="158"/>
      <c r="K68" s="159"/>
      <c r="L68" s="230"/>
      <c r="M68" s="975"/>
      <c r="N68" s="336"/>
      <c r="P68" s="403"/>
      <c r="Q68" s="404"/>
      <c r="R68" s="271"/>
      <c r="S68" s="271"/>
      <c r="T68" s="292"/>
    </row>
    <row r="69" spans="2:20" ht="15.75" customHeight="1" x14ac:dyDescent="0.2">
      <c r="B69" s="100"/>
      <c r="C69" s="18"/>
      <c r="D69" s="16"/>
      <c r="E69" s="16"/>
      <c r="F69" s="20" t="s">
        <v>134</v>
      </c>
      <c r="G69" s="20" t="s">
        <v>135</v>
      </c>
      <c r="I69" s="356" t="s">
        <v>61</v>
      </c>
      <c r="J69" s="158">
        <v>0.52</v>
      </c>
      <c r="K69" s="159">
        <f>N$3</f>
        <v>0</v>
      </c>
      <c r="L69" s="230">
        <f>J69*K69</f>
        <v>0</v>
      </c>
      <c r="M69" s="975">
        <v>1</v>
      </c>
      <c r="N69" s="336">
        <f>L69*M69</f>
        <v>0</v>
      </c>
      <c r="P69" s="405">
        <f>SUM(L69)</f>
        <v>0</v>
      </c>
      <c r="Q69" s="406">
        <v>0</v>
      </c>
      <c r="R69" s="266">
        <f>SUM(N69*Q69)</f>
        <v>0</v>
      </c>
      <c r="S69" s="266">
        <f>SUM(N69-R69)</f>
        <v>0</v>
      </c>
      <c r="T69" s="293"/>
    </row>
    <row r="70" spans="2:20" ht="99.75" customHeight="1" x14ac:dyDescent="0.2">
      <c r="B70" s="100"/>
      <c r="C70" s="18"/>
      <c r="D70" s="16"/>
      <c r="E70" s="16"/>
      <c r="F70" s="20"/>
      <c r="G70" s="1074" t="s">
        <v>763</v>
      </c>
      <c r="H70" s="1075"/>
      <c r="I70" s="359"/>
      <c r="J70" s="164"/>
      <c r="K70" s="165"/>
      <c r="L70" s="230"/>
      <c r="M70" s="975"/>
      <c r="N70" s="336"/>
      <c r="P70" s="405"/>
      <c r="Q70" s="406"/>
      <c r="R70" s="266"/>
      <c r="S70" s="266"/>
      <c r="T70" s="292"/>
    </row>
    <row r="71" spans="2:20" ht="15.75" customHeight="1" x14ac:dyDescent="0.2">
      <c r="B71" s="135"/>
      <c r="C71" s="18"/>
      <c r="D71" s="18"/>
      <c r="E71" s="18"/>
      <c r="F71" s="20" t="s">
        <v>136</v>
      </c>
      <c r="G71" s="20" t="s">
        <v>497</v>
      </c>
      <c r="H71" s="74"/>
      <c r="I71" s="356"/>
      <c r="J71" s="164"/>
      <c r="K71" s="165"/>
      <c r="L71" s="230"/>
      <c r="M71" s="975"/>
      <c r="N71" s="336"/>
      <c r="P71" s="405"/>
      <c r="Q71" s="406"/>
      <c r="R71" s="248"/>
      <c r="S71" s="248"/>
      <c r="T71" s="292"/>
    </row>
    <row r="72" spans="2:20" ht="63" customHeight="1" x14ac:dyDescent="0.2">
      <c r="B72" s="135"/>
      <c r="C72" s="18"/>
      <c r="D72" s="18"/>
      <c r="E72" s="18"/>
      <c r="F72" s="20"/>
      <c r="G72" s="1074" t="s">
        <v>764</v>
      </c>
      <c r="H72" s="1075"/>
      <c r="I72" s="359"/>
      <c r="J72" s="164"/>
      <c r="K72" s="165"/>
      <c r="L72" s="179"/>
      <c r="M72" s="975"/>
      <c r="N72" s="336"/>
      <c r="P72" s="403"/>
      <c r="Q72" s="404"/>
      <c r="R72" s="271"/>
      <c r="S72" s="271"/>
      <c r="T72" s="292"/>
    </row>
    <row r="73" spans="2:20" ht="15.75" customHeight="1" x14ac:dyDescent="0.2">
      <c r="B73" s="100"/>
      <c r="C73" s="18"/>
      <c r="D73" s="16"/>
      <c r="E73" s="22"/>
      <c r="F73" s="20"/>
      <c r="G73" s="20" t="s">
        <v>501</v>
      </c>
      <c r="H73" s="89"/>
      <c r="I73" s="356" t="s">
        <v>153</v>
      </c>
      <c r="J73" s="158">
        <v>33.840000000000003</v>
      </c>
      <c r="K73" s="159">
        <f>N$3</f>
        <v>0</v>
      </c>
      <c r="L73" s="230">
        <f>J73*K73</f>
        <v>0</v>
      </c>
      <c r="M73" s="975">
        <v>1</v>
      </c>
      <c r="N73" s="336">
        <f>L73*M73</f>
        <v>0</v>
      </c>
      <c r="P73" s="405">
        <f>SUM(L73)</f>
        <v>0</v>
      </c>
      <c r="Q73" s="406">
        <v>0</v>
      </c>
      <c r="R73" s="266">
        <f>SUM(N73*Q73)</f>
        <v>0</v>
      </c>
      <c r="S73" s="266">
        <f>SUM(N73-R73)</f>
        <v>0</v>
      </c>
      <c r="T73" s="293"/>
    </row>
    <row r="74" spans="2:20" ht="15.75" customHeight="1" x14ac:dyDescent="0.2">
      <c r="B74" s="100"/>
      <c r="C74" s="18"/>
      <c r="D74" s="114" t="s">
        <v>138</v>
      </c>
      <c r="E74" s="114"/>
      <c r="F74" s="111"/>
      <c r="G74" s="111"/>
      <c r="H74" s="344"/>
      <c r="I74" s="358"/>
      <c r="J74" s="162"/>
      <c r="K74" s="163"/>
      <c r="L74" s="372"/>
      <c r="M74" s="977"/>
      <c r="N74" s="286">
        <f>SUM(N75:N79)</f>
        <v>0</v>
      </c>
      <c r="P74" s="409"/>
      <c r="Q74" s="410"/>
      <c r="R74" s="316">
        <f>SUM(R75:R79)</f>
        <v>0</v>
      </c>
      <c r="S74" s="316">
        <f>SUM(S75:S79)</f>
        <v>0</v>
      </c>
      <c r="T74" s="295"/>
    </row>
    <row r="75" spans="2:20" ht="15.75" customHeight="1" x14ac:dyDescent="0.2">
      <c r="B75" s="100"/>
      <c r="C75" s="18"/>
      <c r="D75" s="16"/>
      <c r="E75" s="20" t="s">
        <v>144</v>
      </c>
      <c r="F75" s="20" t="s">
        <v>145</v>
      </c>
      <c r="G75" s="17"/>
      <c r="H75" s="89"/>
      <c r="I75" s="356"/>
      <c r="J75" s="158"/>
      <c r="K75" s="159"/>
      <c r="L75" s="230"/>
      <c r="M75" s="975"/>
      <c r="N75" s="336"/>
      <c r="P75" s="405"/>
      <c r="Q75" s="406"/>
      <c r="R75" s="266"/>
      <c r="S75" s="266"/>
      <c r="T75" s="292"/>
    </row>
    <row r="76" spans="2:20" ht="15.75" customHeight="1" x14ac:dyDescent="0.2">
      <c r="B76" s="100"/>
      <c r="C76" s="18"/>
      <c r="D76" s="16"/>
      <c r="E76" s="22"/>
      <c r="F76" s="20" t="s">
        <v>141</v>
      </c>
      <c r="G76" s="20" t="s">
        <v>146</v>
      </c>
      <c r="H76" s="89"/>
      <c r="I76" s="356" t="s">
        <v>61</v>
      </c>
      <c r="J76" s="158">
        <v>25.27</v>
      </c>
      <c r="K76" s="159">
        <f>N$3</f>
        <v>0</v>
      </c>
      <c r="L76" s="230">
        <f>J76*K76</f>
        <v>0</v>
      </c>
      <c r="M76" s="975">
        <v>1</v>
      </c>
      <c r="N76" s="336">
        <f>L76*M76</f>
        <v>0</v>
      </c>
      <c r="P76" s="405">
        <f>SUM(L76)</f>
        <v>0</v>
      </c>
      <c r="Q76" s="406">
        <v>0</v>
      </c>
      <c r="R76" s="266">
        <f>SUM(N76*Q76)</f>
        <v>0</v>
      </c>
      <c r="S76" s="266">
        <f>SUM(N76-R76)</f>
        <v>0</v>
      </c>
      <c r="T76" s="293"/>
    </row>
    <row r="77" spans="2:20" ht="81.75" customHeight="1" x14ac:dyDescent="0.2">
      <c r="B77" s="100"/>
      <c r="C77" s="18"/>
      <c r="D77" s="16"/>
      <c r="E77" s="22"/>
      <c r="F77" s="89"/>
      <c r="G77" s="1074" t="s">
        <v>761</v>
      </c>
      <c r="H77" s="1075"/>
      <c r="I77" s="356"/>
      <c r="J77" s="158"/>
      <c r="K77" s="159"/>
      <c r="L77" s="230"/>
      <c r="M77" s="975"/>
      <c r="N77" s="336"/>
      <c r="P77" s="405"/>
      <c r="Q77" s="406"/>
      <c r="R77" s="319"/>
      <c r="S77" s="319"/>
      <c r="T77" s="292"/>
    </row>
    <row r="78" spans="2:20" ht="15.75" customHeight="1" x14ac:dyDescent="0.2">
      <c r="B78" s="100"/>
      <c r="C78" s="18"/>
      <c r="D78" s="16"/>
      <c r="E78" s="22"/>
      <c r="F78" s="20" t="s">
        <v>147</v>
      </c>
      <c r="G78" s="20" t="s">
        <v>799</v>
      </c>
      <c r="H78" s="89"/>
      <c r="I78" s="356" t="s">
        <v>61</v>
      </c>
      <c r="J78" s="158">
        <v>49.67</v>
      </c>
      <c r="K78" s="159">
        <f>N$3</f>
        <v>0</v>
      </c>
      <c r="L78" s="230">
        <f>J78*K78</f>
        <v>0</v>
      </c>
      <c r="M78" s="975">
        <v>1</v>
      </c>
      <c r="N78" s="336">
        <f>L78*M78</f>
        <v>0</v>
      </c>
      <c r="P78" s="405">
        <f>SUM(L78)</f>
        <v>0</v>
      </c>
      <c r="Q78" s="406">
        <v>0</v>
      </c>
      <c r="R78" s="266">
        <f>SUM(N78*Q78)</f>
        <v>0</v>
      </c>
      <c r="S78" s="266">
        <f>SUM(N78-R78)</f>
        <v>0</v>
      </c>
      <c r="T78" s="293"/>
    </row>
    <row r="79" spans="2:20" ht="94.15" customHeight="1" x14ac:dyDescent="0.2">
      <c r="B79" s="100"/>
      <c r="C79" s="18"/>
      <c r="D79" s="16"/>
      <c r="E79" s="22"/>
      <c r="F79" s="89"/>
      <c r="G79" s="1074" t="s">
        <v>798</v>
      </c>
      <c r="H79" s="1075"/>
      <c r="I79" s="356"/>
      <c r="J79" s="158"/>
      <c r="K79" s="159"/>
      <c r="L79" s="230"/>
      <c r="M79" s="975"/>
      <c r="N79" s="336"/>
      <c r="P79" s="405"/>
      <c r="Q79" s="406"/>
      <c r="R79" s="266"/>
      <c r="S79" s="266"/>
      <c r="T79" s="292"/>
    </row>
    <row r="80" spans="2:20" ht="15.75" customHeight="1" x14ac:dyDescent="0.2">
      <c r="B80" s="100"/>
      <c r="C80" s="62" t="s">
        <v>148</v>
      </c>
      <c r="D80" s="87"/>
      <c r="E80" s="87"/>
      <c r="F80" s="59"/>
      <c r="G80" s="59"/>
      <c r="H80" s="342"/>
      <c r="I80" s="354"/>
      <c r="J80" s="154"/>
      <c r="K80" s="155"/>
      <c r="L80" s="370"/>
      <c r="M80" s="973"/>
      <c r="N80" s="287">
        <f>N93+N81</f>
        <v>0</v>
      </c>
      <c r="P80" s="399"/>
      <c r="Q80" s="400"/>
      <c r="R80" s="318">
        <f>R93+R81</f>
        <v>0</v>
      </c>
      <c r="S80" s="318">
        <f>S93+S81</f>
        <v>0</v>
      </c>
      <c r="T80" s="292"/>
    </row>
    <row r="81" spans="2:20" ht="15.75" customHeight="1" x14ac:dyDescent="0.2">
      <c r="B81" s="100"/>
      <c r="C81" s="18"/>
      <c r="D81" s="114" t="s">
        <v>149</v>
      </c>
      <c r="E81" s="114"/>
      <c r="F81" s="111"/>
      <c r="G81" s="111"/>
      <c r="H81" s="344"/>
      <c r="I81" s="358"/>
      <c r="J81" s="162"/>
      <c r="K81" s="163"/>
      <c r="L81" s="372"/>
      <c r="M81" s="977"/>
      <c r="N81" s="286">
        <f>SUM(N82:N92)</f>
        <v>0</v>
      </c>
      <c r="P81" s="409"/>
      <c r="Q81" s="410"/>
      <c r="R81" s="316">
        <f>SUM(R82:R92)</f>
        <v>0</v>
      </c>
      <c r="S81" s="316">
        <f>SUM(S82:S92)</f>
        <v>0</v>
      </c>
      <c r="T81" s="292"/>
    </row>
    <row r="82" spans="2:20" ht="15.75" customHeight="1" x14ac:dyDescent="0.2">
      <c r="B82" s="100"/>
      <c r="C82" s="18"/>
      <c r="D82" s="16"/>
      <c r="E82" s="20" t="s">
        <v>150</v>
      </c>
      <c r="F82" s="20" t="s">
        <v>151</v>
      </c>
      <c r="G82" s="17"/>
      <c r="H82" s="89"/>
      <c r="I82" s="356"/>
      <c r="J82" s="158"/>
      <c r="K82" s="159"/>
      <c r="L82" s="230"/>
      <c r="M82" s="975"/>
      <c r="N82" s="336"/>
      <c r="P82" s="405"/>
      <c r="Q82" s="406"/>
      <c r="R82" s="266"/>
      <c r="S82" s="266"/>
      <c r="T82" s="292"/>
    </row>
    <row r="83" spans="2:20" ht="15.75" customHeight="1" x14ac:dyDescent="0.2">
      <c r="B83" s="100"/>
      <c r="C83" s="18"/>
      <c r="D83" s="20"/>
      <c r="E83" s="20"/>
      <c r="F83" s="20" t="s">
        <v>152</v>
      </c>
      <c r="G83" s="20" t="s">
        <v>498</v>
      </c>
      <c r="H83" s="89"/>
      <c r="I83" s="356"/>
      <c r="J83" s="164"/>
      <c r="K83" s="165"/>
      <c r="L83" s="230"/>
      <c r="M83" s="975"/>
      <c r="N83" s="336"/>
      <c r="P83" s="405"/>
      <c r="Q83" s="406"/>
      <c r="R83" s="266"/>
      <c r="S83" s="266"/>
      <c r="T83" s="292"/>
    </row>
    <row r="84" spans="2:20" ht="85.5" customHeight="1" x14ac:dyDescent="0.2">
      <c r="B84" s="100"/>
      <c r="C84" s="18"/>
      <c r="D84" s="20"/>
      <c r="E84" s="20"/>
      <c r="F84" s="17"/>
      <c r="G84" s="1074" t="s">
        <v>765</v>
      </c>
      <c r="H84" s="1075"/>
      <c r="I84" s="356"/>
      <c r="J84" s="158"/>
      <c r="K84" s="159"/>
      <c r="L84" s="230"/>
      <c r="M84" s="975"/>
      <c r="N84" s="336"/>
      <c r="P84" s="403"/>
      <c r="Q84" s="404"/>
      <c r="R84" s="271"/>
      <c r="S84" s="271"/>
      <c r="T84" s="292"/>
    </row>
    <row r="85" spans="2:20" ht="16.5" x14ac:dyDescent="0.2">
      <c r="B85" s="100"/>
      <c r="C85" s="18"/>
      <c r="D85" s="20"/>
      <c r="E85" s="20"/>
      <c r="F85" s="17"/>
      <c r="G85" s="85" t="s">
        <v>820</v>
      </c>
      <c r="H85" s="249"/>
      <c r="I85" s="356" t="s">
        <v>153</v>
      </c>
      <c r="J85" s="164">
        <v>4</v>
      </c>
      <c r="K85" s="165">
        <f>N$3</f>
        <v>0</v>
      </c>
      <c r="L85" s="230">
        <f>J85*K85</f>
        <v>0</v>
      </c>
      <c r="M85" s="975">
        <v>1</v>
      </c>
      <c r="N85" s="336">
        <f>L85*M85</f>
        <v>0</v>
      </c>
      <c r="P85" s="405">
        <f>SUM(L85)</f>
        <v>0</v>
      </c>
      <c r="Q85" s="406">
        <v>0</v>
      </c>
      <c r="R85" s="266">
        <f>SUM(N85*Q85)</f>
        <v>0</v>
      </c>
      <c r="S85" s="266">
        <f>SUM(N85-R85)</f>
        <v>0</v>
      </c>
      <c r="T85" s="293"/>
    </row>
    <row r="86" spans="2:20" ht="15.75" customHeight="1" x14ac:dyDescent="0.2">
      <c r="B86" s="100"/>
      <c r="C86" s="18"/>
      <c r="D86" s="16"/>
      <c r="E86" s="20" t="s">
        <v>154</v>
      </c>
      <c r="F86" s="20" t="s">
        <v>155</v>
      </c>
      <c r="G86" s="88"/>
      <c r="H86" s="250"/>
      <c r="I86" s="356" t="s">
        <v>153</v>
      </c>
      <c r="J86" s="158">
        <v>81.62</v>
      </c>
      <c r="K86" s="159">
        <f>N$3</f>
        <v>0</v>
      </c>
      <c r="L86" s="230">
        <f>J86*K86</f>
        <v>0</v>
      </c>
      <c r="M86" s="975">
        <v>1</v>
      </c>
      <c r="N86" s="336">
        <f>L86*M86</f>
        <v>0</v>
      </c>
      <c r="P86" s="405">
        <f>SUM(L86)</f>
        <v>0</v>
      </c>
      <c r="Q86" s="406">
        <v>0</v>
      </c>
      <c r="R86" s="266">
        <f>SUM(N86*Q86)</f>
        <v>0</v>
      </c>
      <c r="S86" s="266">
        <f>SUM(N86-R86)</f>
        <v>0</v>
      </c>
      <c r="T86" s="293"/>
    </row>
    <row r="87" spans="2:20" ht="116.25" customHeight="1" x14ac:dyDescent="0.2">
      <c r="B87" s="100"/>
      <c r="C87" s="18"/>
      <c r="D87" s="16"/>
      <c r="E87" s="16"/>
      <c r="F87" s="1085" t="s">
        <v>647</v>
      </c>
      <c r="G87" s="1086"/>
      <c r="H87" s="1086"/>
      <c r="I87" s="359"/>
      <c r="J87" s="164"/>
      <c r="K87" s="165"/>
      <c r="L87" s="179"/>
      <c r="M87" s="975"/>
      <c r="N87" s="336"/>
      <c r="P87" s="405"/>
      <c r="Q87" s="406"/>
      <c r="R87" s="266"/>
      <c r="S87" s="266"/>
      <c r="T87" s="292"/>
    </row>
    <row r="88" spans="2:20" ht="15.75" customHeight="1" x14ac:dyDescent="0.2">
      <c r="B88" s="135"/>
      <c r="C88" s="18"/>
      <c r="D88" s="18"/>
      <c r="E88" s="20" t="s">
        <v>156</v>
      </c>
      <c r="F88" s="20" t="s">
        <v>157</v>
      </c>
      <c r="G88" s="18"/>
      <c r="H88" s="74"/>
      <c r="I88" s="356"/>
      <c r="J88" s="164"/>
      <c r="K88" s="165"/>
      <c r="L88" s="179"/>
      <c r="M88" s="975"/>
      <c r="N88" s="336"/>
      <c r="P88" s="405"/>
      <c r="Q88" s="406"/>
      <c r="R88" s="266"/>
      <c r="S88" s="266"/>
      <c r="T88" s="292"/>
    </row>
    <row r="89" spans="2:20" ht="15.75" customHeight="1" x14ac:dyDescent="0.2">
      <c r="B89" s="135"/>
      <c r="C89" s="18"/>
      <c r="D89" s="18"/>
      <c r="E89" s="18"/>
      <c r="F89" s="20" t="s">
        <v>158</v>
      </c>
      <c r="G89" s="20" t="s">
        <v>822</v>
      </c>
      <c r="H89" s="74"/>
      <c r="I89" s="356" t="s">
        <v>153</v>
      </c>
      <c r="J89" s="164">
        <v>7.4</v>
      </c>
      <c r="K89" s="165">
        <f>N$3</f>
        <v>0</v>
      </c>
      <c r="L89" s="230">
        <f>J89*K89</f>
        <v>0</v>
      </c>
      <c r="M89" s="975">
        <v>1</v>
      </c>
      <c r="N89" s="336">
        <f>L89*M89</f>
        <v>0</v>
      </c>
      <c r="P89" s="405">
        <f>SUM(L89)</f>
        <v>0</v>
      </c>
      <c r="Q89" s="406">
        <v>0</v>
      </c>
      <c r="R89" s="266">
        <f>SUM(N89*Q89)</f>
        <v>0</v>
      </c>
      <c r="S89" s="266">
        <f>SUM(N89-R89)</f>
        <v>0</v>
      </c>
      <c r="T89" s="293"/>
    </row>
    <row r="90" spans="2:20" ht="65.25" customHeight="1" x14ac:dyDescent="0.2">
      <c r="B90" s="135"/>
      <c r="C90" s="18"/>
      <c r="D90" s="18"/>
      <c r="E90" s="18"/>
      <c r="F90" s="20"/>
      <c r="G90" s="1074" t="s">
        <v>702</v>
      </c>
      <c r="H90" s="1075"/>
      <c r="I90" s="359"/>
      <c r="J90" s="164"/>
      <c r="K90" s="165"/>
      <c r="L90" s="179"/>
      <c r="M90" s="975"/>
      <c r="N90" s="336"/>
      <c r="P90" s="405"/>
      <c r="Q90" s="406"/>
      <c r="R90" s="266"/>
      <c r="S90" s="266"/>
      <c r="T90" s="293"/>
    </row>
    <row r="91" spans="2:20" ht="15.75" customHeight="1" x14ac:dyDescent="0.2">
      <c r="B91" s="135"/>
      <c r="C91" s="18"/>
      <c r="D91" s="18"/>
      <c r="E91" s="18"/>
      <c r="F91" s="20" t="s">
        <v>160</v>
      </c>
      <c r="G91" s="20" t="s">
        <v>804</v>
      </c>
      <c r="H91" s="74"/>
      <c r="I91" s="356" t="s">
        <v>153</v>
      </c>
      <c r="J91" s="164">
        <v>7.4</v>
      </c>
      <c r="K91" s="165">
        <f>N$3</f>
        <v>0</v>
      </c>
      <c r="L91" s="230">
        <f>J91*K91</f>
        <v>0</v>
      </c>
      <c r="M91" s="975">
        <v>1</v>
      </c>
      <c r="N91" s="336">
        <f>L91*M91</f>
        <v>0</v>
      </c>
      <c r="P91" s="405">
        <f>SUM(L91)</f>
        <v>0</v>
      </c>
      <c r="Q91" s="406">
        <v>0</v>
      </c>
      <c r="R91" s="266">
        <f>SUM(N91*Q91)</f>
        <v>0</v>
      </c>
      <c r="S91" s="266">
        <f>SUM(N91-R91)</f>
        <v>0</v>
      </c>
      <c r="T91" s="293"/>
    </row>
    <row r="92" spans="2:20" ht="72" customHeight="1" x14ac:dyDescent="0.2">
      <c r="B92" s="135"/>
      <c r="C92" s="18"/>
      <c r="D92" s="18"/>
      <c r="E92" s="18"/>
      <c r="F92" s="20"/>
      <c r="G92" s="1074" t="s">
        <v>700</v>
      </c>
      <c r="H92" s="1075"/>
      <c r="I92" s="359"/>
      <c r="J92" s="164"/>
      <c r="K92" s="165"/>
      <c r="L92" s="179"/>
      <c r="M92" s="975"/>
      <c r="N92" s="336"/>
      <c r="P92" s="405"/>
      <c r="Q92" s="406"/>
      <c r="R92" s="266"/>
      <c r="S92" s="266"/>
      <c r="T92" s="295"/>
    </row>
    <row r="93" spans="2:20" ht="15.75" customHeight="1" x14ac:dyDescent="0.2">
      <c r="B93" s="100"/>
      <c r="C93" s="18"/>
      <c r="D93" s="114" t="s">
        <v>170</v>
      </c>
      <c r="E93" s="114"/>
      <c r="F93" s="114"/>
      <c r="G93" s="114"/>
      <c r="H93" s="344"/>
      <c r="I93" s="358"/>
      <c r="J93" s="162"/>
      <c r="K93" s="163"/>
      <c r="L93" s="372"/>
      <c r="M93" s="977"/>
      <c r="N93" s="286">
        <f>SUM(N94:N97)</f>
        <v>0</v>
      </c>
      <c r="P93" s="413"/>
      <c r="Q93" s="414"/>
      <c r="R93" s="316">
        <f>SUM(R94:R97)</f>
        <v>0</v>
      </c>
      <c r="S93" s="316">
        <f>SUM(S94:S97)</f>
        <v>0</v>
      </c>
      <c r="T93" s="295"/>
    </row>
    <row r="94" spans="2:20" ht="15.75" customHeight="1" x14ac:dyDescent="0.2">
      <c r="B94" s="100"/>
      <c r="C94" s="18"/>
      <c r="D94" s="16"/>
      <c r="E94" s="20" t="s">
        <v>171</v>
      </c>
      <c r="F94" s="20" t="s">
        <v>172</v>
      </c>
      <c r="G94" s="20"/>
      <c r="H94" s="89"/>
      <c r="I94" s="356"/>
      <c r="J94" s="158"/>
      <c r="K94" s="159"/>
      <c r="L94" s="230"/>
      <c r="M94" s="975"/>
      <c r="N94" s="336"/>
      <c r="P94" s="405"/>
      <c r="Q94" s="406"/>
      <c r="R94" s="266"/>
      <c r="S94" s="266"/>
      <c r="T94" s="292"/>
    </row>
    <row r="95" spans="2:20" ht="86.45" customHeight="1" x14ac:dyDescent="0.2">
      <c r="B95" s="100"/>
      <c r="C95" s="18"/>
      <c r="D95" s="16"/>
      <c r="E95" s="22"/>
      <c r="F95" s="1085" t="s">
        <v>800</v>
      </c>
      <c r="G95" s="1086"/>
      <c r="H95" s="1086"/>
      <c r="I95" s="356"/>
      <c r="J95" s="158"/>
      <c r="K95" s="159"/>
      <c r="L95" s="230"/>
      <c r="M95" s="975"/>
      <c r="N95" s="336"/>
      <c r="P95" s="403"/>
      <c r="Q95" s="404"/>
      <c r="R95" s="319"/>
      <c r="S95" s="319"/>
      <c r="T95" s="292"/>
    </row>
    <row r="96" spans="2:20" ht="15.75" customHeight="1" x14ac:dyDescent="0.2">
      <c r="B96" s="100"/>
      <c r="C96" s="18"/>
      <c r="D96" s="16"/>
      <c r="E96" s="22"/>
      <c r="F96" s="20" t="s">
        <v>173</v>
      </c>
      <c r="G96" s="85" t="s">
        <v>802</v>
      </c>
      <c r="H96" s="86"/>
      <c r="I96" s="356" t="s">
        <v>83</v>
      </c>
      <c r="J96" s="158">
        <v>18</v>
      </c>
      <c r="K96" s="159">
        <f>N$3</f>
        <v>0</v>
      </c>
      <c r="L96" s="230">
        <f>J96*K96</f>
        <v>0</v>
      </c>
      <c r="M96" s="975">
        <v>1</v>
      </c>
      <c r="N96" s="336">
        <f>L96*M96</f>
        <v>0</v>
      </c>
      <c r="P96" s="405">
        <f>SUM(L96)</f>
        <v>0</v>
      </c>
      <c r="Q96" s="406">
        <v>0</v>
      </c>
      <c r="R96" s="266">
        <f>SUM(N96*Q96)</f>
        <v>0</v>
      </c>
      <c r="S96" s="266">
        <f>SUM(N96-R96)</f>
        <v>0</v>
      </c>
      <c r="T96" s="293"/>
    </row>
    <row r="97" spans="2:20" ht="15.75" customHeight="1" x14ac:dyDescent="0.2">
      <c r="B97" s="100"/>
      <c r="C97" s="18"/>
      <c r="D97" s="16"/>
      <c r="E97" s="22"/>
      <c r="F97" s="20" t="s">
        <v>174</v>
      </c>
      <c r="G97" s="85" t="s">
        <v>801</v>
      </c>
      <c r="H97" s="86"/>
      <c r="I97" s="356" t="s">
        <v>83</v>
      </c>
      <c r="J97" s="158">
        <v>6</v>
      </c>
      <c r="K97" s="159">
        <f>N$3</f>
        <v>0</v>
      </c>
      <c r="L97" s="230">
        <f>J97*K97</f>
        <v>0</v>
      </c>
      <c r="M97" s="975">
        <v>1</v>
      </c>
      <c r="N97" s="336">
        <f>L97*M97</f>
        <v>0</v>
      </c>
      <c r="P97" s="405">
        <f>SUM(L97)</f>
        <v>0</v>
      </c>
      <c r="Q97" s="406">
        <v>0</v>
      </c>
      <c r="R97" s="266">
        <f>SUM(N97*Q97)</f>
        <v>0</v>
      </c>
      <c r="S97" s="266">
        <f>SUM(N97-R97)</f>
        <v>0</v>
      </c>
      <c r="T97" s="293"/>
    </row>
    <row r="98" spans="2:20" ht="15.75" customHeight="1" x14ac:dyDescent="0.2">
      <c r="B98" s="135"/>
      <c r="C98" s="62" t="s">
        <v>175</v>
      </c>
      <c r="D98" s="73"/>
      <c r="E98" s="73"/>
      <c r="F98" s="62"/>
      <c r="G98" s="73"/>
      <c r="H98" s="345"/>
      <c r="I98" s="360"/>
      <c r="J98" s="166"/>
      <c r="K98" s="167"/>
      <c r="L98" s="373"/>
      <c r="M98" s="978"/>
      <c r="N98" s="287">
        <f>SUM(N99)</f>
        <v>0</v>
      </c>
      <c r="P98" s="415"/>
      <c r="Q98" s="416"/>
      <c r="R98" s="318">
        <f>SUM(R99)</f>
        <v>0</v>
      </c>
      <c r="S98" s="318">
        <f>SUM(S99)</f>
        <v>0</v>
      </c>
      <c r="T98" s="292"/>
    </row>
    <row r="99" spans="2:20" ht="15.75" customHeight="1" x14ac:dyDescent="0.2">
      <c r="B99" s="135"/>
      <c r="C99" s="18"/>
      <c r="D99" s="114" t="s">
        <v>176</v>
      </c>
      <c r="E99" s="114"/>
      <c r="F99" s="114"/>
      <c r="G99" s="148"/>
      <c r="H99" s="346"/>
      <c r="I99" s="361"/>
      <c r="J99" s="168"/>
      <c r="K99" s="169"/>
      <c r="L99" s="374"/>
      <c r="M99" s="979"/>
      <c r="N99" s="286">
        <f>SUM(N100:N107)</f>
        <v>0</v>
      </c>
      <c r="P99" s="413"/>
      <c r="Q99" s="414"/>
      <c r="R99" s="316">
        <f>SUM(R100:R107)</f>
        <v>0</v>
      </c>
      <c r="S99" s="316">
        <f>SUM(S100:S107)</f>
        <v>0</v>
      </c>
      <c r="T99" s="292"/>
    </row>
    <row r="100" spans="2:20" ht="15.75" customHeight="1" x14ac:dyDescent="0.2">
      <c r="B100" s="135"/>
      <c r="C100" s="18"/>
      <c r="D100" s="18"/>
      <c r="E100" s="20" t="s">
        <v>179</v>
      </c>
      <c r="F100" s="20" t="s">
        <v>180</v>
      </c>
      <c r="G100" s="18"/>
      <c r="H100" s="74"/>
      <c r="I100" s="356"/>
      <c r="J100" s="164"/>
      <c r="K100" s="165"/>
      <c r="L100" s="179"/>
      <c r="M100" s="975"/>
      <c r="N100" s="336"/>
      <c r="P100" s="403"/>
      <c r="Q100" s="404"/>
      <c r="R100" s="278"/>
      <c r="S100" s="278"/>
      <c r="T100" s="292"/>
    </row>
    <row r="101" spans="2:20" ht="54.75" customHeight="1" x14ac:dyDescent="0.2">
      <c r="B101" s="135"/>
      <c r="C101" s="18"/>
      <c r="D101" s="18"/>
      <c r="E101" s="18"/>
      <c r="F101" s="1085" t="s">
        <v>649</v>
      </c>
      <c r="G101" s="1086"/>
      <c r="H101" s="1086"/>
      <c r="I101" s="356"/>
      <c r="J101" s="164"/>
      <c r="K101" s="165"/>
      <c r="L101" s="179"/>
      <c r="M101" s="975"/>
      <c r="N101" s="336"/>
      <c r="P101" s="403"/>
      <c r="Q101" s="404"/>
      <c r="R101" s="271"/>
      <c r="S101" s="271"/>
      <c r="T101" s="292"/>
    </row>
    <row r="102" spans="2:20" ht="15.75" customHeight="1" x14ac:dyDescent="0.2">
      <c r="B102" s="135"/>
      <c r="C102" s="18"/>
      <c r="D102" s="18"/>
      <c r="E102" s="18"/>
      <c r="F102" s="20" t="s">
        <v>183</v>
      </c>
      <c r="G102" s="20" t="s">
        <v>184</v>
      </c>
      <c r="H102" s="86"/>
      <c r="I102" s="356" t="s">
        <v>153</v>
      </c>
      <c r="J102" s="164">
        <v>316.10000000000002</v>
      </c>
      <c r="K102" s="165">
        <f>N$3</f>
        <v>0</v>
      </c>
      <c r="L102" s="230">
        <f>J102*K102</f>
        <v>0</v>
      </c>
      <c r="M102" s="975">
        <v>1</v>
      </c>
      <c r="N102" s="336">
        <f>L102*M102</f>
        <v>0</v>
      </c>
      <c r="P102" s="405">
        <f>SUM(L102)</f>
        <v>0</v>
      </c>
      <c r="Q102" s="406">
        <v>0</v>
      </c>
      <c r="R102" s="266">
        <f>SUM(N102*Q102)</f>
        <v>0</v>
      </c>
      <c r="S102" s="266">
        <f>SUM(N102-R102)</f>
        <v>0</v>
      </c>
      <c r="T102" s="293"/>
    </row>
    <row r="103" spans="2:20" ht="15.75" customHeight="1" x14ac:dyDescent="0.2">
      <c r="B103" s="135"/>
      <c r="C103" s="18"/>
      <c r="D103" s="18"/>
      <c r="E103" s="20" t="s">
        <v>185</v>
      </c>
      <c r="F103" s="20" t="s">
        <v>833</v>
      </c>
      <c r="G103" s="18"/>
      <c r="H103" s="74"/>
      <c r="I103" s="356"/>
      <c r="J103" s="164"/>
      <c r="K103" s="165"/>
      <c r="L103" s="179"/>
      <c r="M103" s="975"/>
      <c r="N103" s="336"/>
      <c r="P103" s="405"/>
      <c r="Q103" s="406"/>
      <c r="R103" s="266"/>
      <c r="S103" s="266"/>
      <c r="T103" s="292"/>
    </row>
    <row r="104" spans="2:20" ht="54.6" customHeight="1" x14ac:dyDescent="0.2">
      <c r="B104" s="135"/>
      <c r="C104" s="18"/>
      <c r="D104" s="18"/>
      <c r="E104" s="18"/>
      <c r="F104" s="1085" t="s">
        <v>650</v>
      </c>
      <c r="G104" s="1086"/>
      <c r="H104" s="1086"/>
      <c r="I104" s="356"/>
      <c r="J104" s="164"/>
      <c r="K104" s="165"/>
      <c r="L104" s="179"/>
      <c r="M104" s="975"/>
      <c r="N104" s="336"/>
      <c r="P104" s="403"/>
      <c r="Q104" s="404"/>
      <c r="R104" s="271"/>
      <c r="S104" s="271"/>
      <c r="T104" s="292"/>
    </row>
    <row r="105" spans="2:20" ht="15.75" customHeight="1" x14ac:dyDescent="0.2">
      <c r="B105" s="135"/>
      <c r="C105" s="18"/>
      <c r="D105" s="18"/>
      <c r="E105" s="74"/>
      <c r="F105" s="20" t="s">
        <v>187</v>
      </c>
      <c r="G105" s="20" t="s">
        <v>188</v>
      </c>
      <c r="H105" s="347"/>
      <c r="I105" s="356" t="s">
        <v>189</v>
      </c>
      <c r="J105" s="158">
        <v>0</v>
      </c>
      <c r="K105" s="165">
        <f>N$3</f>
        <v>0</v>
      </c>
      <c r="L105" s="230">
        <f>J105*K105</f>
        <v>0</v>
      </c>
      <c r="M105" s="975">
        <v>1</v>
      </c>
      <c r="N105" s="336">
        <f>L105*M105</f>
        <v>0</v>
      </c>
      <c r="P105" s="405">
        <f>SUM(L105)</f>
        <v>0</v>
      </c>
      <c r="Q105" s="406">
        <v>0</v>
      </c>
      <c r="R105" s="266">
        <f>SUM(N105*Q105)</f>
        <v>0</v>
      </c>
      <c r="S105" s="266">
        <f>SUM(N105-R105)</f>
        <v>0</v>
      </c>
      <c r="T105" s="293"/>
    </row>
    <row r="106" spans="2:20" ht="15.75" customHeight="1" x14ac:dyDescent="0.2">
      <c r="B106" s="135"/>
      <c r="C106" s="18"/>
      <c r="D106" s="18"/>
      <c r="E106" s="74"/>
      <c r="F106" s="20" t="s">
        <v>190</v>
      </c>
      <c r="G106" s="20" t="s">
        <v>191</v>
      </c>
      <c r="H106" s="347"/>
      <c r="I106" s="356" t="s">
        <v>189</v>
      </c>
      <c r="J106" s="158">
        <v>0</v>
      </c>
      <c r="K106" s="165">
        <f>N$3</f>
        <v>0</v>
      </c>
      <c r="L106" s="230">
        <f>J106*K106</f>
        <v>0</v>
      </c>
      <c r="M106" s="975">
        <v>1</v>
      </c>
      <c r="N106" s="336">
        <f>L106*M106</f>
        <v>0</v>
      </c>
      <c r="P106" s="405">
        <f>SUM(L106)</f>
        <v>0</v>
      </c>
      <c r="Q106" s="406">
        <v>0</v>
      </c>
      <c r="R106" s="266">
        <f>SUM(N106*Q106)</f>
        <v>0</v>
      </c>
      <c r="S106" s="266">
        <f>SUM(N106-R106)</f>
        <v>0</v>
      </c>
      <c r="T106" s="293"/>
    </row>
    <row r="107" spans="2:20" ht="15.75" customHeight="1" x14ac:dyDescent="0.2">
      <c r="B107" s="136"/>
      <c r="C107" s="7"/>
      <c r="D107" s="7"/>
      <c r="E107" s="7"/>
      <c r="F107" s="6"/>
      <c r="G107" s="1102"/>
      <c r="H107" s="1103"/>
      <c r="I107" s="359"/>
      <c r="J107" s="164"/>
      <c r="K107" s="165"/>
      <c r="L107" s="179"/>
      <c r="M107" s="520"/>
      <c r="N107" s="385"/>
      <c r="P107" s="403"/>
      <c r="Q107" s="404"/>
      <c r="R107" s="248"/>
      <c r="S107" s="248"/>
      <c r="T107" s="292"/>
    </row>
    <row r="108" spans="2:20" ht="15.75" customHeight="1" x14ac:dyDescent="0.2">
      <c r="B108" s="145" t="s">
        <v>192</v>
      </c>
      <c r="C108" s="146"/>
      <c r="D108" s="146"/>
      <c r="E108" s="146"/>
      <c r="F108" s="147"/>
      <c r="G108" s="146"/>
      <c r="H108" s="348"/>
      <c r="I108" s="362"/>
      <c r="J108" s="170"/>
      <c r="K108" s="171"/>
      <c r="L108" s="375"/>
      <c r="M108" s="980"/>
      <c r="N108" s="386">
        <f>N109+N122</f>
        <v>0</v>
      </c>
      <c r="P108" s="411"/>
      <c r="Q108" s="412"/>
      <c r="R108" s="320">
        <f>R109+R122</f>
        <v>0</v>
      </c>
      <c r="S108" s="320">
        <f>S109+S122</f>
        <v>0</v>
      </c>
      <c r="T108" s="292"/>
    </row>
    <row r="109" spans="2:20" ht="15.75" customHeight="1" x14ac:dyDescent="0.2">
      <c r="B109" s="135"/>
      <c r="C109" s="62" t="s">
        <v>193</v>
      </c>
      <c r="D109" s="73"/>
      <c r="E109" s="73"/>
      <c r="F109" s="62"/>
      <c r="G109" s="73"/>
      <c r="H109" s="345"/>
      <c r="I109" s="360"/>
      <c r="J109" s="166"/>
      <c r="K109" s="167"/>
      <c r="L109" s="373"/>
      <c r="M109" s="978"/>
      <c r="N109" s="287">
        <f>N110+N116</f>
        <v>0</v>
      </c>
      <c r="P109" s="399"/>
      <c r="Q109" s="400"/>
      <c r="R109" s="318">
        <f>R110+R116</f>
        <v>0</v>
      </c>
      <c r="S109" s="318">
        <f>S110+S116</f>
        <v>0</v>
      </c>
      <c r="T109" s="292"/>
    </row>
    <row r="110" spans="2:20" ht="15.75" customHeight="1" x14ac:dyDescent="0.2">
      <c r="B110" s="135"/>
      <c r="C110" s="18"/>
      <c r="D110" s="114" t="s">
        <v>194</v>
      </c>
      <c r="E110" s="114"/>
      <c r="F110" s="114"/>
      <c r="G110" s="148"/>
      <c r="H110" s="346"/>
      <c r="I110" s="361"/>
      <c r="J110" s="168"/>
      <c r="K110" s="169"/>
      <c r="L110" s="374"/>
      <c r="M110" s="979"/>
      <c r="N110" s="286">
        <f>SUM(N111:N115)</f>
        <v>0</v>
      </c>
      <c r="P110" s="413"/>
      <c r="Q110" s="414"/>
      <c r="R110" s="316">
        <f>SUM(R111:R115)</f>
        <v>0</v>
      </c>
      <c r="S110" s="316">
        <f>SUM(S111:S115)</f>
        <v>0</v>
      </c>
      <c r="T110" s="292"/>
    </row>
    <row r="111" spans="2:20" ht="15.75" customHeight="1" x14ac:dyDescent="0.2">
      <c r="B111" s="135"/>
      <c r="C111" s="18"/>
      <c r="D111" s="18"/>
      <c r="E111" s="20" t="s">
        <v>195</v>
      </c>
      <c r="F111" s="20" t="s">
        <v>196</v>
      </c>
      <c r="G111" s="18"/>
      <c r="H111" s="74"/>
      <c r="I111" s="356"/>
      <c r="J111" s="164"/>
      <c r="K111" s="165"/>
      <c r="L111" s="230"/>
      <c r="M111" s="975"/>
      <c r="N111" s="336"/>
      <c r="P111" s="405"/>
      <c r="Q111" s="406"/>
      <c r="R111" s="266"/>
      <c r="S111" s="266"/>
      <c r="T111" s="292"/>
    </row>
    <row r="112" spans="2:20" ht="126.6" customHeight="1" x14ac:dyDescent="0.2">
      <c r="B112" s="135"/>
      <c r="C112" s="18"/>
      <c r="D112" s="18"/>
      <c r="E112" s="20"/>
      <c r="F112" s="1085" t="s">
        <v>805</v>
      </c>
      <c r="G112" s="1086"/>
      <c r="H112" s="1086"/>
      <c r="I112" s="356"/>
      <c r="J112" s="164"/>
      <c r="K112" s="165"/>
      <c r="L112" s="230"/>
      <c r="M112" s="975"/>
      <c r="N112" s="336"/>
      <c r="P112" s="405"/>
      <c r="Q112" s="406"/>
      <c r="R112" s="266"/>
      <c r="S112" s="266"/>
      <c r="T112" s="292"/>
    </row>
    <row r="113" spans="2:20" ht="16.5" x14ac:dyDescent="0.2">
      <c r="B113" s="135"/>
      <c r="C113" s="18"/>
      <c r="D113" s="18"/>
      <c r="E113" s="20"/>
      <c r="F113" s="85" t="s">
        <v>810</v>
      </c>
      <c r="G113" s="85" t="s">
        <v>808</v>
      </c>
      <c r="H113" s="13"/>
      <c r="I113" s="363" t="s">
        <v>83</v>
      </c>
      <c r="J113" s="172">
        <v>4</v>
      </c>
      <c r="K113" s="173">
        <f>N$3</f>
        <v>0</v>
      </c>
      <c r="L113" s="230">
        <f>J113*K113</f>
        <v>0</v>
      </c>
      <c r="M113" s="995">
        <v>1</v>
      </c>
      <c r="N113" s="387">
        <f t="shared" ref="N113:N115" si="2">L113*M113</f>
        <v>0</v>
      </c>
      <c r="P113" s="405">
        <f>SUM(L113)</f>
        <v>0</v>
      </c>
      <c r="Q113" s="406">
        <v>0</v>
      </c>
      <c r="R113" s="266">
        <f>SUM(N113*Q113)</f>
        <v>0</v>
      </c>
      <c r="S113" s="266">
        <f>SUM(N113-R113)</f>
        <v>0</v>
      </c>
      <c r="T113" s="293"/>
    </row>
    <row r="114" spans="2:20" ht="16.5" x14ac:dyDescent="0.2">
      <c r="B114" s="135"/>
      <c r="C114" s="18"/>
      <c r="D114" s="18"/>
      <c r="E114" s="20"/>
      <c r="F114" s="85" t="s">
        <v>812</v>
      </c>
      <c r="G114" s="85" t="s">
        <v>809</v>
      </c>
      <c r="H114" s="13"/>
      <c r="I114" s="363" t="s">
        <v>83</v>
      </c>
      <c r="J114" s="172">
        <v>8</v>
      </c>
      <c r="K114" s="173">
        <f>N$3</f>
        <v>0</v>
      </c>
      <c r="L114" s="230">
        <f>J114*K114</f>
        <v>0</v>
      </c>
      <c r="M114" s="995">
        <v>1</v>
      </c>
      <c r="N114" s="387">
        <f t="shared" si="2"/>
        <v>0</v>
      </c>
      <c r="P114" s="405">
        <f>SUM(L114)</f>
        <v>0</v>
      </c>
      <c r="Q114" s="406">
        <v>0</v>
      </c>
      <c r="R114" s="266">
        <f>SUM(N114*Q114)</f>
        <v>0</v>
      </c>
      <c r="S114" s="266">
        <f>SUM(N114-R114)</f>
        <v>0</v>
      </c>
      <c r="T114" s="293"/>
    </row>
    <row r="115" spans="2:20" ht="16.5" x14ac:dyDescent="0.2">
      <c r="B115" s="135"/>
      <c r="C115" s="18"/>
      <c r="D115" s="18"/>
      <c r="E115" s="20"/>
      <c r="F115" s="85" t="s">
        <v>811</v>
      </c>
      <c r="G115" s="85" t="s">
        <v>807</v>
      </c>
      <c r="H115" s="13"/>
      <c r="I115" s="363" t="s">
        <v>83</v>
      </c>
      <c r="J115" s="172">
        <v>0</v>
      </c>
      <c r="K115" s="173">
        <f>N$3</f>
        <v>0</v>
      </c>
      <c r="L115" s="230">
        <f>J115*K115</f>
        <v>0</v>
      </c>
      <c r="M115" s="995">
        <v>1</v>
      </c>
      <c r="N115" s="387">
        <f t="shared" si="2"/>
        <v>0</v>
      </c>
      <c r="P115" s="405">
        <f>SUM(L115)</f>
        <v>0</v>
      </c>
      <c r="Q115" s="406">
        <v>0</v>
      </c>
      <c r="R115" s="266">
        <f>SUM(N115*Q115)</f>
        <v>0</v>
      </c>
      <c r="S115" s="266">
        <f>SUM(N115-R115)</f>
        <v>0</v>
      </c>
      <c r="T115" s="293"/>
    </row>
    <row r="116" spans="2:20" ht="15.75" customHeight="1" x14ac:dyDescent="0.2">
      <c r="B116" s="135"/>
      <c r="C116" s="18"/>
      <c r="D116" s="114" t="s">
        <v>198</v>
      </c>
      <c r="E116" s="114"/>
      <c r="F116" s="114"/>
      <c r="G116" s="148"/>
      <c r="H116" s="346"/>
      <c r="I116" s="364"/>
      <c r="J116" s="174"/>
      <c r="K116" s="175"/>
      <c r="L116" s="376"/>
      <c r="M116" s="981"/>
      <c r="N116" s="286">
        <f>SUM(N117:N121)</f>
        <v>0</v>
      </c>
      <c r="P116" s="413"/>
      <c r="Q116" s="414"/>
      <c r="R116" s="316">
        <f>SUM(R117:R121)</f>
        <v>0</v>
      </c>
      <c r="S116" s="316">
        <f>SUM(S117:S121)</f>
        <v>0</v>
      </c>
      <c r="T116" s="292"/>
    </row>
    <row r="117" spans="2:20" ht="15.75" customHeight="1" x14ac:dyDescent="0.2">
      <c r="B117" s="135"/>
      <c r="C117" s="18"/>
      <c r="D117" s="18"/>
      <c r="E117" s="20" t="s">
        <v>806</v>
      </c>
      <c r="F117" s="20" t="s">
        <v>201</v>
      </c>
      <c r="G117" s="18"/>
      <c r="H117" s="74"/>
      <c r="I117" s="359"/>
      <c r="J117" s="164"/>
      <c r="K117" s="165"/>
      <c r="L117" s="179"/>
      <c r="M117" s="975"/>
      <c r="N117" s="336"/>
      <c r="P117" s="405"/>
      <c r="Q117" s="406"/>
      <c r="R117" s="266"/>
      <c r="S117" s="266"/>
      <c r="T117" s="292"/>
    </row>
    <row r="118" spans="2:20" ht="15.75" customHeight="1" x14ac:dyDescent="0.2">
      <c r="B118" s="135"/>
      <c r="F118" s="85" t="s">
        <v>813</v>
      </c>
      <c r="G118" s="20" t="s">
        <v>203</v>
      </c>
      <c r="I118" s="356" t="s">
        <v>83</v>
      </c>
      <c r="J118" s="158">
        <v>4</v>
      </c>
      <c r="K118" s="159">
        <f>N$3</f>
        <v>0</v>
      </c>
      <c r="L118" s="230">
        <f>J118*K118</f>
        <v>0</v>
      </c>
      <c r="M118" s="975">
        <v>1</v>
      </c>
      <c r="N118" s="336">
        <f t="shared" ref="N118:N120" si="3">L118*M118</f>
        <v>0</v>
      </c>
      <c r="P118" s="405">
        <f>SUM(L118)</f>
        <v>0</v>
      </c>
      <c r="Q118" s="406">
        <v>0</v>
      </c>
      <c r="R118" s="266">
        <f>SUM(N118*Q118)</f>
        <v>0</v>
      </c>
      <c r="S118" s="266">
        <f>SUM(N118-R118)</f>
        <v>0</v>
      </c>
      <c r="T118" s="293"/>
    </row>
    <row r="119" spans="2:20" ht="72" customHeight="1" x14ac:dyDescent="0.2">
      <c r="B119" s="135"/>
      <c r="C119" s="18"/>
      <c r="D119" s="18"/>
      <c r="E119" s="18"/>
      <c r="F119" s="72"/>
      <c r="G119" s="1074" t="s">
        <v>651</v>
      </c>
      <c r="H119" s="1075"/>
      <c r="I119" s="359"/>
      <c r="J119" s="164"/>
      <c r="K119" s="165"/>
      <c r="L119" s="179"/>
      <c r="M119" s="975"/>
      <c r="N119" s="336"/>
      <c r="P119" s="405"/>
      <c r="Q119" s="406"/>
      <c r="R119" s="266"/>
      <c r="S119" s="319"/>
      <c r="T119" s="292"/>
    </row>
    <row r="120" spans="2:20" ht="15.75" customHeight="1" x14ac:dyDescent="0.2">
      <c r="B120" s="135"/>
      <c r="F120" s="85" t="s">
        <v>814</v>
      </c>
      <c r="G120" s="20" t="s">
        <v>205</v>
      </c>
      <c r="I120" s="356" t="s">
        <v>83</v>
      </c>
      <c r="J120" s="158">
        <v>4</v>
      </c>
      <c r="K120" s="159">
        <f>N$3</f>
        <v>0</v>
      </c>
      <c r="L120" s="230">
        <f>J120*K120</f>
        <v>0</v>
      </c>
      <c r="M120" s="975">
        <v>1</v>
      </c>
      <c r="N120" s="336">
        <f t="shared" si="3"/>
        <v>0</v>
      </c>
      <c r="P120" s="405">
        <f>SUM(L120)</f>
        <v>0</v>
      </c>
      <c r="Q120" s="406">
        <v>0</v>
      </c>
      <c r="R120" s="266">
        <f>SUM(N120*Q120)</f>
        <v>0</v>
      </c>
      <c r="S120" s="266">
        <f>SUM(N120-R120)</f>
        <v>0</v>
      </c>
      <c r="T120" s="293"/>
    </row>
    <row r="121" spans="2:20" ht="66.75" customHeight="1" x14ac:dyDescent="0.2">
      <c r="B121" s="135"/>
      <c r="C121" s="18"/>
      <c r="D121" s="18"/>
      <c r="E121" s="18"/>
      <c r="F121" s="72"/>
      <c r="G121" s="1074" t="s">
        <v>714</v>
      </c>
      <c r="H121" s="1075"/>
      <c r="I121" s="359"/>
      <c r="J121" s="164"/>
      <c r="K121" s="165"/>
      <c r="L121" s="179"/>
      <c r="M121" s="975"/>
      <c r="N121" s="336"/>
      <c r="P121" s="405"/>
      <c r="Q121" s="406"/>
      <c r="R121" s="266"/>
      <c r="S121" s="266"/>
      <c r="T121" s="292"/>
    </row>
    <row r="122" spans="2:20" ht="15.75" customHeight="1" x14ac:dyDescent="0.2">
      <c r="B122" s="135"/>
      <c r="C122" s="62" t="s">
        <v>210</v>
      </c>
      <c r="D122" s="73"/>
      <c r="E122" s="73"/>
      <c r="F122" s="62"/>
      <c r="G122" s="73"/>
      <c r="H122" s="345"/>
      <c r="I122" s="360"/>
      <c r="J122" s="166"/>
      <c r="K122" s="167"/>
      <c r="L122" s="373"/>
      <c r="M122" s="978"/>
      <c r="N122" s="287">
        <f>N123+N133+N142</f>
        <v>0</v>
      </c>
      <c r="P122" s="399"/>
      <c r="Q122" s="400"/>
      <c r="R122" s="318">
        <f>R123+R133+R142</f>
        <v>0</v>
      </c>
      <c r="S122" s="318">
        <f>S123+S133+S142</f>
        <v>0</v>
      </c>
      <c r="T122" s="292"/>
    </row>
    <row r="123" spans="2:20" ht="15.75" customHeight="1" x14ac:dyDescent="0.2">
      <c r="B123" s="135"/>
      <c r="C123" s="18"/>
      <c r="D123" s="114" t="s">
        <v>211</v>
      </c>
      <c r="E123" s="114"/>
      <c r="F123" s="114"/>
      <c r="G123" s="148"/>
      <c r="H123" s="346"/>
      <c r="I123" s="364"/>
      <c r="J123" s="174"/>
      <c r="K123" s="175"/>
      <c r="L123" s="376"/>
      <c r="M123" s="981"/>
      <c r="N123" s="286">
        <f>SUM(N124:N132)</f>
        <v>0</v>
      </c>
      <c r="P123" s="409"/>
      <c r="Q123" s="410"/>
      <c r="R123" s="316">
        <f>SUM(R124:R132)</f>
        <v>0</v>
      </c>
      <c r="S123" s="316">
        <f>SUM(S124:S132)</f>
        <v>0</v>
      </c>
      <c r="T123" s="292"/>
    </row>
    <row r="124" spans="2:20" ht="15.75" customHeight="1" x14ac:dyDescent="0.2">
      <c r="B124" s="135"/>
      <c r="C124" s="18"/>
      <c r="D124" s="18"/>
      <c r="E124" s="20" t="s">
        <v>212</v>
      </c>
      <c r="F124" s="20" t="s">
        <v>213</v>
      </c>
      <c r="G124" s="18"/>
      <c r="H124" s="74"/>
      <c r="I124" s="356"/>
      <c r="J124" s="164"/>
      <c r="K124" s="165"/>
      <c r="L124" s="179"/>
      <c r="M124" s="520"/>
      <c r="N124" s="336"/>
      <c r="P124" s="405"/>
      <c r="Q124" s="406"/>
      <c r="R124" s="266"/>
      <c r="S124" s="266"/>
      <c r="T124" s="292"/>
    </row>
    <row r="125" spans="2:20" ht="15.75" customHeight="1" x14ac:dyDescent="0.2">
      <c r="B125" s="135"/>
      <c r="C125" s="18"/>
      <c r="D125" s="18"/>
      <c r="E125" s="18"/>
      <c r="F125" s="20" t="s">
        <v>214</v>
      </c>
      <c r="G125" s="20" t="s">
        <v>222</v>
      </c>
      <c r="H125" s="74"/>
      <c r="I125" s="356"/>
      <c r="J125" s="164"/>
      <c r="K125" s="159"/>
      <c r="L125" s="230"/>
      <c r="M125" s="975"/>
      <c r="N125" s="336"/>
      <c r="P125" s="403"/>
      <c r="Q125" s="404"/>
      <c r="R125" s="271"/>
      <c r="S125" s="271"/>
      <c r="T125" s="292"/>
    </row>
    <row r="126" spans="2:20" ht="82.15" customHeight="1" x14ac:dyDescent="0.2">
      <c r="B126" s="135"/>
      <c r="C126" s="18"/>
      <c r="D126" s="18"/>
      <c r="E126" s="18"/>
      <c r="F126" s="20"/>
      <c r="G126" s="1074" t="s">
        <v>819</v>
      </c>
      <c r="H126" s="1075"/>
      <c r="I126" s="356"/>
      <c r="J126" s="158"/>
      <c r="K126" s="159"/>
      <c r="L126" s="230"/>
      <c r="M126" s="975"/>
      <c r="N126" s="336"/>
      <c r="P126" s="403"/>
      <c r="Q126" s="404"/>
      <c r="R126" s="271"/>
      <c r="S126" s="271"/>
      <c r="T126" s="292"/>
    </row>
    <row r="127" spans="2:20" ht="16.5" x14ac:dyDescent="0.2">
      <c r="B127" s="135"/>
      <c r="C127" s="18"/>
      <c r="D127" s="18"/>
      <c r="E127" s="18"/>
      <c r="F127" s="20"/>
      <c r="G127" s="85" t="s">
        <v>823</v>
      </c>
      <c r="H127" s="27"/>
      <c r="I127" s="356" t="s">
        <v>153</v>
      </c>
      <c r="J127" s="176">
        <v>30.25</v>
      </c>
      <c r="K127" s="177">
        <f>N$3</f>
        <v>0</v>
      </c>
      <c r="L127" s="230">
        <f>J127*K127</f>
        <v>0</v>
      </c>
      <c r="M127" s="995">
        <v>1</v>
      </c>
      <c r="N127" s="387">
        <f>L127*M127</f>
        <v>0</v>
      </c>
      <c r="P127" s="405">
        <f>SUM(L127)</f>
        <v>0</v>
      </c>
      <c r="Q127" s="406">
        <v>0</v>
      </c>
      <c r="R127" s="266">
        <f>SUM(N127*Q127)</f>
        <v>0</v>
      </c>
      <c r="S127" s="266">
        <f>SUM(N127-R127)</f>
        <v>0</v>
      </c>
      <c r="T127" s="293"/>
    </row>
    <row r="128" spans="2:20" ht="15.75" customHeight="1" x14ac:dyDescent="0.2">
      <c r="B128" s="135"/>
      <c r="C128" s="18"/>
      <c r="D128" s="18"/>
      <c r="E128" s="20" t="s">
        <v>223</v>
      </c>
      <c r="F128" s="20" t="s">
        <v>224</v>
      </c>
      <c r="G128" s="18"/>
      <c r="H128" s="74"/>
      <c r="I128" s="356"/>
      <c r="J128" s="164"/>
      <c r="K128" s="178"/>
      <c r="L128" s="377"/>
      <c r="M128" s="1012"/>
      <c r="N128" s="388"/>
      <c r="P128" s="405"/>
      <c r="Q128" s="406"/>
      <c r="R128" s="266"/>
      <c r="S128" s="266"/>
      <c r="T128" s="292"/>
    </row>
    <row r="129" spans="2:20" ht="15.75" customHeight="1" x14ac:dyDescent="0.2">
      <c r="B129" s="135"/>
      <c r="C129" s="18"/>
      <c r="D129" s="18"/>
      <c r="E129" s="18"/>
      <c r="F129" s="20" t="s">
        <v>225</v>
      </c>
      <c r="G129" s="20" t="s">
        <v>232</v>
      </c>
      <c r="H129" s="74"/>
      <c r="I129" s="356" t="s">
        <v>153</v>
      </c>
      <c r="J129" s="179"/>
      <c r="K129" s="178"/>
      <c r="L129" s="377"/>
      <c r="M129" s="1012"/>
      <c r="N129" s="388"/>
      <c r="P129" s="405"/>
      <c r="Q129" s="406"/>
      <c r="R129" s="266"/>
      <c r="S129" s="266"/>
      <c r="T129" s="292"/>
    </row>
    <row r="130" spans="2:20" ht="79.900000000000006" customHeight="1" x14ac:dyDescent="0.2">
      <c r="B130" s="135"/>
      <c r="C130" s="18"/>
      <c r="D130" s="18"/>
      <c r="E130" s="18"/>
      <c r="F130" s="20"/>
      <c r="G130" s="1074" t="s">
        <v>819</v>
      </c>
      <c r="H130" s="1075"/>
      <c r="I130" s="356"/>
      <c r="J130" s="158"/>
      <c r="K130" s="180"/>
      <c r="L130" s="378"/>
      <c r="M130" s="1013"/>
      <c r="N130" s="389"/>
      <c r="P130" s="403"/>
      <c r="Q130" s="404"/>
      <c r="R130" s="248"/>
      <c r="S130" s="248"/>
      <c r="T130" s="292"/>
    </row>
    <row r="131" spans="2:20" ht="15.75" customHeight="1" x14ac:dyDescent="0.2">
      <c r="B131" s="135"/>
      <c r="C131" s="18"/>
      <c r="D131" s="18"/>
      <c r="E131" s="18"/>
      <c r="F131" s="20"/>
      <c r="G131" s="20" t="s">
        <v>502</v>
      </c>
      <c r="H131" s="74"/>
      <c r="I131" s="356" t="s">
        <v>153</v>
      </c>
      <c r="J131" s="164">
        <v>0</v>
      </c>
      <c r="K131" s="159">
        <f>N$3</f>
        <v>0</v>
      </c>
      <c r="L131" s="230">
        <f>J131*K131</f>
        <v>0</v>
      </c>
      <c r="M131" s="975">
        <v>1</v>
      </c>
      <c r="N131" s="336">
        <f>L131*M131</f>
        <v>0</v>
      </c>
      <c r="P131" s="405">
        <f>SUM(L131)</f>
        <v>0</v>
      </c>
      <c r="Q131" s="406">
        <v>0</v>
      </c>
      <c r="R131" s="266">
        <f>SUM(N131*Q131)</f>
        <v>0</v>
      </c>
      <c r="S131" s="266">
        <f>SUM(N131-R131)</f>
        <v>0</v>
      </c>
      <c r="T131" s="293"/>
    </row>
    <row r="132" spans="2:20" ht="15.75" customHeight="1" x14ac:dyDescent="0.2">
      <c r="B132" s="135"/>
      <c r="C132" s="18"/>
      <c r="D132" s="18"/>
      <c r="E132" s="18"/>
      <c r="F132" s="20"/>
      <c r="G132" s="20" t="s">
        <v>503</v>
      </c>
      <c r="H132" s="74"/>
      <c r="I132" s="356" t="s">
        <v>153</v>
      </c>
      <c r="J132" s="164">
        <v>0</v>
      </c>
      <c r="K132" s="159">
        <f>N$3</f>
        <v>0</v>
      </c>
      <c r="L132" s="230">
        <f>J132*K132</f>
        <v>0</v>
      </c>
      <c r="M132" s="975">
        <v>1</v>
      </c>
      <c r="N132" s="336">
        <f>L132*M132</f>
        <v>0</v>
      </c>
      <c r="P132" s="405">
        <f>SUM(L132)</f>
        <v>0</v>
      </c>
      <c r="Q132" s="406">
        <v>0</v>
      </c>
      <c r="R132" s="266">
        <f>SUM(N132*Q132)</f>
        <v>0</v>
      </c>
      <c r="S132" s="266">
        <f>SUM(N132-R132)</f>
        <v>0</v>
      </c>
      <c r="T132" s="293"/>
    </row>
    <row r="133" spans="2:20" ht="15.75" customHeight="1" x14ac:dyDescent="0.2">
      <c r="B133" s="135"/>
      <c r="C133" s="18"/>
      <c r="D133" s="114" t="s">
        <v>233</v>
      </c>
      <c r="E133" s="114"/>
      <c r="F133" s="114"/>
      <c r="G133" s="148"/>
      <c r="H133" s="346"/>
      <c r="I133" s="364"/>
      <c r="J133" s="174"/>
      <c r="K133" s="175"/>
      <c r="L133" s="376"/>
      <c r="M133" s="981"/>
      <c r="N133" s="286">
        <f>SUM(N134:N141)</f>
        <v>0</v>
      </c>
      <c r="P133" s="413"/>
      <c r="Q133" s="414"/>
      <c r="R133" s="316">
        <f>SUM(R134:R141)</f>
        <v>0</v>
      </c>
      <c r="S133" s="316">
        <f>SUM(S134:S141)</f>
        <v>0</v>
      </c>
      <c r="T133" s="292"/>
    </row>
    <row r="134" spans="2:20" ht="15.75" customHeight="1" x14ac:dyDescent="0.2">
      <c r="B134" s="135"/>
      <c r="C134" s="18"/>
      <c r="D134" s="18"/>
      <c r="E134" s="20" t="s">
        <v>240</v>
      </c>
      <c r="F134" s="20" t="s">
        <v>241</v>
      </c>
      <c r="G134" s="18"/>
      <c r="H134" s="74"/>
      <c r="I134" s="356"/>
      <c r="J134" s="164"/>
      <c r="K134" s="165"/>
      <c r="L134" s="230"/>
      <c r="M134" s="975"/>
      <c r="N134" s="336"/>
      <c r="P134" s="405"/>
      <c r="Q134" s="406"/>
      <c r="R134" s="266"/>
      <c r="S134" s="266"/>
      <c r="T134" s="292"/>
    </row>
    <row r="135" spans="2:20" ht="15.75" customHeight="1" x14ac:dyDescent="0.2">
      <c r="B135" s="135"/>
      <c r="C135" s="18"/>
      <c r="D135" s="18"/>
      <c r="E135" s="18"/>
      <c r="F135" s="20" t="s">
        <v>242</v>
      </c>
      <c r="G135" s="20" t="s">
        <v>243</v>
      </c>
      <c r="H135" s="75"/>
      <c r="I135" s="356" t="s">
        <v>153</v>
      </c>
      <c r="J135" s="176">
        <v>172.5</v>
      </c>
      <c r="K135" s="159">
        <f>N$3</f>
        <v>0</v>
      </c>
      <c r="L135" s="230">
        <f>J135*K135</f>
        <v>0</v>
      </c>
      <c r="M135" s="975">
        <v>1</v>
      </c>
      <c r="N135" s="336">
        <f>L135*M135</f>
        <v>0</v>
      </c>
      <c r="P135" s="405">
        <f>SUM(L135)</f>
        <v>0</v>
      </c>
      <c r="Q135" s="406">
        <v>0</v>
      </c>
      <c r="R135" s="266">
        <f>SUM(N135*Q135)</f>
        <v>0</v>
      </c>
      <c r="S135" s="266">
        <f>SUM(N135-R135)</f>
        <v>0</v>
      </c>
      <c r="T135" s="293"/>
    </row>
    <row r="136" spans="2:20" ht="63.75" customHeight="1" x14ac:dyDescent="0.2">
      <c r="B136" s="135"/>
      <c r="C136" s="18"/>
      <c r="D136" s="18"/>
      <c r="E136" s="18"/>
      <c r="F136" s="20"/>
      <c r="G136" s="1074" t="s">
        <v>652</v>
      </c>
      <c r="H136" s="1075"/>
      <c r="I136" s="356"/>
      <c r="J136" s="164"/>
      <c r="K136" s="165"/>
      <c r="L136" s="230"/>
      <c r="M136" s="975"/>
      <c r="N136" s="336"/>
      <c r="P136" s="403"/>
      <c r="Q136" s="404"/>
      <c r="R136" s="271"/>
      <c r="S136" s="271"/>
      <c r="T136" s="292"/>
    </row>
    <row r="137" spans="2:20" ht="15.75" customHeight="1" x14ac:dyDescent="0.2">
      <c r="B137" s="135"/>
      <c r="C137" s="18"/>
      <c r="D137" s="18"/>
      <c r="E137" s="18"/>
      <c r="F137" s="20" t="s">
        <v>244</v>
      </c>
      <c r="G137" s="20" t="s">
        <v>245</v>
      </c>
      <c r="H137" s="75"/>
      <c r="I137" s="356" t="s">
        <v>153</v>
      </c>
      <c r="J137" s="176">
        <v>268.26</v>
      </c>
      <c r="K137" s="159">
        <f>N$3</f>
        <v>0</v>
      </c>
      <c r="L137" s="230">
        <f>J137*K137</f>
        <v>0</v>
      </c>
      <c r="M137" s="975">
        <v>1</v>
      </c>
      <c r="N137" s="336">
        <f>L137*M137</f>
        <v>0</v>
      </c>
      <c r="P137" s="405">
        <f>SUM(L137)</f>
        <v>0</v>
      </c>
      <c r="Q137" s="406">
        <v>0</v>
      </c>
      <c r="R137" s="266">
        <f>SUM(N137*Q137)</f>
        <v>0</v>
      </c>
      <c r="S137" s="266">
        <f>SUM(N137-R137)</f>
        <v>0</v>
      </c>
      <c r="T137" s="293"/>
    </row>
    <row r="138" spans="2:20" ht="69.75" customHeight="1" x14ac:dyDescent="0.2">
      <c r="B138" s="135"/>
      <c r="C138" s="18"/>
      <c r="D138" s="18"/>
      <c r="E138" s="18"/>
      <c r="F138" s="20"/>
      <c r="G138" s="1074" t="s">
        <v>653</v>
      </c>
      <c r="H138" s="1075"/>
      <c r="I138" s="356"/>
      <c r="J138" s="164"/>
      <c r="K138" s="165"/>
      <c r="L138" s="230"/>
      <c r="M138" s="975"/>
      <c r="N138" s="336"/>
      <c r="P138" s="405"/>
      <c r="Q138" s="406"/>
      <c r="R138" s="266"/>
      <c r="S138" s="266"/>
      <c r="T138" s="292"/>
    </row>
    <row r="139" spans="2:20" ht="16.5" x14ac:dyDescent="0.2">
      <c r="B139" s="135"/>
      <c r="C139" s="18"/>
      <c r="D139" s="18"/>
      <c r="E139" s="18"/>
      <c r="F139" s="85" t="s">
        <v>841</v>
      </c>
      <c r="G139" s="1093" t="s">
        <v>842</v>
      </c>
      <c r="H139" s="1094"/>
      <c r="I139" s="356"/>
      <c r="J139" s="176"/>
      <c r="K139" s="177"/>
      <c r="L139" s="230"/>
      <c r="M139" s="995"/>
      <c r="N139" s="387"/>
      <c r="P139" s="405"/>
      <c r="Q139" s="406"/>
      <c r="R139" s="248"/>
      <c r="S139" s="248"/>
      <c r="T139" s="292"/>
    </row>
    <row r="140" spans="2:20" ht="16.5" x14ac:dyDescent="0.2">
      <c r="B140" s="135"/>
      <c r="C140" s="18"/>
      <c r="D140" s="18"/>
      <c r="E140" s="18"/>
      <c r="F140" s="85"/>
      <c r="G140" s="1074" t="s">
        <v>676</v>
      </c>
      <c r="H140" s="1075"/>
      <c r="I140" s="356"/>
      <c r="J140" s="176"/>
      <c r="K140" s="173"/>
      <c r="L140" s="230"/>
      <c r="M140" s="995"/>
      <c r="N140" s="387"/>
      <c r="P140" s="403"/>
      <c r="Q140" s="404"/>
      <c r="R140" s="271"/>
      <c r="S140" s="271"/>
      <c r="T140" s="292"/>
    </row>
    <row r="141" spans="2:20" ht="16.5" x14ac:dyDescent="0.2">
      <c r="B141" s="135"/>
      <c r="C141" s="18"/>
      <c r="D141" s="18"/>
      <c r="E141" s="18"/>
      <c r="F141" s="85"/>
      <c r="G141" s="85" t="s">
        <v>844</v>
      </c>
      <c r="H141" s="86"/>
      <c r="I141" s="356" t="s">
        <v>843</v>
      </c>
      <c r="J141" s="176">
        <v>183.85</v>
      </c>
      <c r="K141" s="173">
        <f>N$3</f>
        <v>0</v>
      </c>
      <c r="L141" s="230">
        <f>J141*K141</f>
        <v>0</v>
      </c>
      <c r="M141" s="995">
        <v>1</v>
      </c>
      <c r="N141" s="387">
        <f>L141*M141</f>
        <v>0</v>
      </c>
      <c r="P141" s="405">
        <f>SUM(L141)</f>
        <v>0</v>
      </c>
      <c r="Q141" s="406">
        <v>0</v>
      </c>
      <c r="R141" s="266">
        <f>SUM(N141*Q141)</f>
        <v>0</v>
      </c>
      <c r="S141" s="266">
        <f>SUM(N141-R141)</f>
        <v>0</v>
      </c>
      <c r="T141" s="293"/>
    </row>
    <row r="142" spans="2:20" ht="15.75" customHeight="1" x14ac:dyDescent="0.2">
      <c r="B142" s="135"/>
      <c r="C142" s="18"/>
      <c r="D142" s="114" t="s">
        <v>247</v>
      </c>
      <c r="E142" s="114"/>
      <c r="F142" s="114"/>
      <c r="G142" s="148"/>
      <c r="H142" s="346"/>
      <c r="I142" s="364"/>
      <c r="J142" s="174"/>
      <c r="K142" s="175"/>
      <c r="L142" s="376"/>
      <c r="M142" s="981"/>
      <c r="N142" s="286">
        <f>SUM(N143:N147)</f>
        <v>0</v>
      </c>
      <c r="P142" s="413"/>
      <c r="Q142" s="414"/>
      <c r="R142" s="316">
        <f>SUM(R143:R147)</f>
        <v>0</v>
      </c>
      <c r="S142" s="316">
        <f>SUM(S143:S147)</f>
        <v>0</v>
      </c>
      <c r="T142" s="292"/>
    </row>
    <row r="143" spans="2:20" ht="15.75" customHeight="1" x14ac:dyDescent="0.2">
      <c r="B143" s="135"/>
      <c r="C143" s="18"/>
      <c r="D143" s="18"/>
      <c r="E143" s="20" t="s">
        <v>252</v>
      </c>
      <c r="F143" s="20" t="s">
        <v>479</v>
      </c>
      <c r="G143" s="18"/>
      <c r="H143" s="74"/>
      <c r="I143" s="359"/>
      <c r="J143" s="164"/>
      <c r="K143" s="165"/>
      <c r="L143" s="179"/>
      <c r="M143" s="975"/>
      <c r="N143" s="336"/>
      <c r="P143" s="405"/>
      <c r="Q143" s="406"/>
      <c r="R143" s="266"/>
      <c r="S143" s="266"/>
      <c r="T143" s="292"/>
    </row>
    <row r="144" spans="2:20" ht="66.75" customHeight="1" x14ac:dyDescent="0.2">
      <c r="B144" s="135"/>
      <c r="C144" s="18"/>
      <c r="D144" s="18"/>
      <c r="E144" s="18"/>
      <c r="F144" s="1085" t="s">
        <v>648</v>
      </c>
      <c r="G144" s="1086"/>
      <c r="H144" s="1086"/>
      <c r="I144" s="356"/>
      <c r="J144" s="164"/>
      <c r="K144" s="165"/>
      <c r="L144" s="179" t="s">
        <v>1</v>
      </c>
      <c r="M144" s="975"/>
      <c r="N144" s="336"/>
      <c r="P144" s="403"/>
      <c r="Q144" s="404"/>
      <c r="R144" s="278"/>
      <c r="S144" s="278"/>
      <c r="T144" s="292"/>
    </row>
    <row r="145" spans="2:20" ht="15.75" customHeight="1" x14ac:dyDescent="0.2">
      <c r="B145" s="135"/>
      <c r="C145" s="18"/>
      <c r="D145" s="18"/>
      <c r="E145" s="18"/>
      <c r="F145" s="20" t="s">
        <v>257</v>
      </c>
      <c r="G145" s="85" t="s">
        <v>816</v>
      </c>
      <c r="H145" s="74"/>
      <c r="I145" s="356" t="s">
        <v>153</v>
      </c>
      <c r="J145" s="181">
        <v>266.5</v>
      </c>
      <c r="K145" s="159">
        <f>N$3</f>
        <v>0</v>
      </c>
      <c r="L145" s="230">
        <f>J145*K145</f>
        <v>0</v>
      </c>
      <c r="M145" s="975">
        <v>1</v>
      </c>
      <c r="N145" s="336">
        <f>L145*M145</f>
        <v>0</v>
      </c>
      <c r="P145" s="405">
        <f>SUM(L145)</f>
        <v>0</v>
      </c>
      <c r="Q145" s="406">
        <v>0</v>
      </c>
      <c r="R145" s="266">
        <f>SUM(N145*Q145)</f>
        <v>0</v>
      </c>
      <c r="S145" s="266">
        <f>SUM(N145-R145)</f>
        <v>0</v>
      </c>
      <c r="T145" s="293"/>
    </row>
    <row r="146" spans="2:20" ht="15.75" customHeight="1" x14ac:dyDescent="0.2">
      <c r="B146" s="135"/>
      <c r="C146" s="18"/>
      <c r="D146" s="18"/>
      <c r="E146" s="18"/>
      <c r="F146" s="20" t="s">
        <v>258</v>
      </c>
      <c r="G146" s="85" t="s">
        <v>817</v>
      </c>
      <c r="H146" s="74"/>
      <c r="I146" s="356" t="s">
        <v>153</v>
      </c>
      <c r="J146" s="181">
        <v>254.2</v>
      </c>
      <c r="K146" s="159">
        <f>N$3</f>
        <v>0</v>
      </c>
      <c r="L146" s="230">
        <f>J146*K146</f>
        <v>0</v>
      </c>
      <c r="M146" s="975">
        <v>1</v>
      </c>
      <c r="N146" s="336">
        <f>L146*M146</f>
        <v>0</v>
      </c>
      <c r="P146" s="405">
        <f>SUM(L146)</f>
        <v>0</v>
      </c>
      <c r="Q146" s="406">
        <v>0</v>
      </c>
      <c r="R146" s="266">
        <f>SUM(N146*Q146)</f>
        <v>0</v>
      </c>
      <c r="S146" s="266">
        <f>SUM(N146-R146)</f>
        <v>0</v>
      </c>
      <c r="T146" s="293"/>
    </row>
    <row r="147" spans="2:20" ht="15.75" customHeight="1" x14ac:dyDescent="0.2">
      <c r="B147" s="136"/>
      <c r="C147" s="7"/>
      <c r="D147" s="7"/>
      <c r="E147" s="7"/>
      <c r="F147" s="6"/>
      <c r="G147" s="7"/>
      <c r="H147" s="349"/>
      <c r="I147" s="359"/>
      <c r="J147" s="164"/>
      <c r="K147" s="165"/>
      <c r="L147" s="179"/>
      <c r="M147" s="520"/>
      <c r="N147" s="385"/>
      <c r="P147" s="405"/>
      <c r="Q147" s="406"/>
      <c r="R147" s="248"/>
      <c r="S147" s="248"/>
      <c r="T147" s="292"/>
    </row>
    <row r="148" spans="2:20" ht="15.75" customHeight="1" x14ac:dyDescent="0.2">
      <c r="B148" s="145" t="s">
        <v>260</v>
      </c>
      <c r="C148" s="146"/>
      <c r="D148" s="146"/>
      <c r="E148" s="146"/>
      <c r="F148" s="147"/>
      <c r="G148" s="146"/>
      <c r="H148" s="348"/>
      <c r="I148" s="362"/>
      <c r="J148" s="170"/>
      <c r="K148" s="171"/>
      <c r="L148" s="375"/>
      <c r="M148" s="980"/>
      <c r="N148" s="386">
        <f>N149</f>
        <v>0</v>
      </c>
      <c r="P148" s="417"/>
      <c r="Q148" s="418"/>
      <c r="R148" s="320">
        <f>R149</f>
        <v>0</v>
      </c>
      <c r="S148" s="320">
        <f>S149</f>
        <v>0</v>
      </c>
      <c r="T148" s="292"/>
    </row>
    <row r="149" spans="2:20" ht="15.75" customHeight="1" x14ac:dyDescent="0.2">
      <c r="B149" s="135"/>
      <c r="C149" s="62" t="s">
        <v>322</v>
      </c>
      <c r="D149" s="73"/>
      <c r="E149" s="73"/>
      <c r="F149" s="62"/>
      <c r="G149" s="73"/>
      <c r="H149" s="345"/>
      <c r="I149" s="360"/>
      <c r="J149" s="166"/>
      <c r="K149" s="167"/>
      <c r="L149" s="373"/>
      <c r="M149" s="978"/>
      <c r="N149" s="287">
        <f>N150+N155+N169</f>
        <v>0</v>
      </c>
      <c r="P149" s="415"/>
      <c r="Q149" s="416"/>
      <c r="R149" s="318">
        <f>R150+R155+R169</f>
        <v>0</v>
      </c>
      <c r="S149" s="318">
        <f>S150+S155+S169</f>
        <v>0</v>
      </c>
      <c r="T149" s="292"/>
    </row>
    <row r="150" spans="2:20" ht="15.75" customHeight="1" x14ac:dyDescent="0.2">
      <c r="B150" s="135"/>
      <c r="C150" s="18"/>
      <c r="D150" s="114" t="s">
        <v>323</v>
      </c>
      <c r="E150" s="114"/>
      <c r="F150" s="114"/>
      <c r="G150" s="148"/>
      <c r="H150" s="346"/>
      <c r="I150" s="364"/>
      <c r="J150" s="174"/>
      <c r="K150" s="175"/>
      <c r="L150" s="376"/>
      <c r="M150" s="981"/>
      <c r="N150" s="286">
        <f>SUM(N151:N154)</f>
        <v>0</v>
      </c>
      <c r="P150" s="413"/>
      <c r="Q150" s="414"/>
      <c r="R150" s="316">
        <f>SUM(R151:R154)</f>
        <v>0</v>
      </c>
      <c r="S150" s="316">
        <f>SUM(S151:S154)</f>
        <v>0</v>
      </c>
      <c r="T150" s="292"/>
    </row>
    <row r="151" spans="2:20" ht="15.75" customHeight="1" x14ac:dyDescent="0.2">
      <c r="B151" s="135"/>
      <c r="C151" s="18"/>
      <c r="D151" s="18"/>
      <c r="E151" s="20" t="s">
        <v>324</v>
      </c>
      <c r="F151" s="20" t="s">
        <v>325</v>
      </c>
      <c r="G151" s="18"/>
      <c r="H151" s="74"/>
      <c r="I151" s="359"/>
      <c r="J151" s="164"/>
      <c r="K151" s="165"/>
      <c r="L151" s="179"/>
      <c r="M151" s="975"/>
      <c r="N151" s="336"/>
      <c r="P151" s="405"/>
      <c r="Q151" s="406"/>
      <c r="R151" s="266"/>
      <c r="S151" s="266"/>
      <c r="T151" s="292"/>
    </row>
    <row r="152" spans="2:20" ht="66" customHeight="1" x14ac:dyDescent="0.2">
      <c r="B152" s="135"/>
      <c r="C152" s="18"/>
      <c r="D152" s="18"/>
      <c r="E152" s="18"/>
      <c r="F152" s="1085" t="s">
        <v>654</v>
      </c>
      <c r="G152" s="1086"/>
      <c r="H152" s="1086"/>
      <c r="I152" s="359"/>
      <c r="J152" s="164"/>
      <c r="K152" s="165"/>
      <c r="L152" s="179"/>
      <c r="M152" s="975"/>
      <c r="N152" s="336"/>
      <c r="P152" s="403"/>
      <c r="Q152" s="404"/>
      <c r="R152" s="248"/>
      <c r="S152" s="248"/>
      <c r="T152" s="292"/>
    </row>
    <row r="153" spans="2:20" ht="15.75" customHeight="1" x14ac:dyDescent="0.2">
      <c r="B153" s="135"/>
      <c r="C153" s="18"/>
      <c r="D153" s="18"/>
      <c r="E153" s="18"/>
      <c r="F153" s="20" t="s">
        <v>326</v>
      </c>
      <c r="G153" s="20" t="s">
        <v>327</v>
      </c>
      <c r="H153" s="86"/>
      <c r="I153" s="359" t="s">
        <v>83</v>
      </c>
      <c r="J153" s="164">
        <v>1</v>
      </c>
      <c r="K153" s="159">
        <f>N$3</f>
        <v>0</v>
      </c>
      <c r="L153" s="230">
        <f>J153*K153</f>
        <v>0</v>
      </c>
      <c r="M153" s="975">
        <v>1</v>
      </c>
      <c r="N153" s="336">
        <f>L153*M153</f>
        <v>0</v>
      </c>
      <c r="P153" s="405">
        <f>SUM(L153)</f>
        <v>0</v>
      </c>
      <c r="Q153" s="406">
        <v>0</v>
      </c>
      <c r="R153" s="266">
        <f>SUM(N153*Q153)</f>
        <v>0</v>
      </c>
      <c r="S153" s="266">
        <f>SUM(N153-R153)</f>
        <v>0</v>
      </c>
      <c r="T153" s="293"/>
    </row>
    <row r="154" spans="2:20" ht="15.75" customHeight="1" x14ac:dyDescent="0.2">
      <c r="B154" s="135"/>
      <c r="C154" s="18"/>
      <c r="D154" s="18"/>
      <c r="E154" s="18"/>
      <c r="F154" s="20" t="s">
        <v>328</v>
      </c>
      <c r="G154" s="20" t="s">
        <v>329</v>
      </c>
      <c r="H154" s="74"/>
      <c r="I154" s="359" t="s">
        <v>83</v>
      </c>
      <c r="J154" s="164">
        <v>1</v>
      </c>
      <c r="K154" s="159">
        <f>N$3</f>
        <v>0</v>
      </c>
      <c r="L154" s="230">
        <f>J154*K154</f>
        <v>0</v>
      </c>
      <c r="M154" s="975">
        <v>1</v>
      </c>
      <c r="N154" s="336">
        <f>L154*M154</f>
        <v>0</v>
      </c>
      <c r="P154" s="405">
        <f>SUM(L154)</f>
        <v>0</v>
      </c>
      <c r="Q154" s="406">
        <v>0</v>
      </c>
      <c r="R154" s="266">
        <f>SUM(N154*Q154)</f>
        <v>0</v>
      </c>
      <c r="S154" s="266">
        <f>SUM(N154-R154)</f>
        <v>0</v>
      </c>
      <c r="T154" s="293"/>
    </row>
    <row r="155" spans="2:20" ht="15.75" customHeight="1" x14ac:dyDescent="0.2">
      <c r="B155" s="135"/>
      <c r="C155" s="18"/>
      <c r="D155" s="114" t="s">
        <v>330</v>
      </c>
      <c r="E155" s="114"/>
      <c r="F155" s="114"/>
      <c r="G155" s="148"/>
      <c r="H155" s="346"/>
      <c r="I155" s="361"/>
      <c r="J155" s="168"/>
      <c r="K155" s="169"/>
      <c r="L155" s="374"/>
      <c r="M155" s="979"/>
      <c r="N155" s="286">
        <f>SUM(N156:N168)</f>
        <v>0</v>
      </c>
      <c r="P155" s="409"/>
      <c r="Q155" s="410"/>
      <c r="R155" s="316">
        <f>SUM(R156:R168)</f>
        <v>0</v>
      </c>
      <c r="S155" s="316">
        <f>SUM(S156:S168)</f>
        <v>0</v>
      </c>
      <c r="T155" s="292"/>
    </row>
    <row r="156" spans="2:20" ht="15.75" customHeight="1" x14ac:dyDescent="0.2">
      <c r="B156" s="135"/>
      <c r="C156" s="18"/>
      <c r="D156" s="18"/>
      <c r="E156" s="20" t="s">
        <v>331</v>
      </c>
      <c r="F156" s="20" t="s">
        <v>332</v>
      </c>
      <c r="G156" s="18"/>
      <c r="H156" s="74"/>
      <c r="I156" s="359" t="s">
        <v>87</v>
      </c>
      <c r="J156" s="164">
        <v>1</v>
      </c>
      <c r="K156" s="159">
        <f>N$3</f>
        <v>0</v>
      </c>
      <c r="L156" s="230">
        <f>J156*K156</f>
        <v>0</v>
      </c>
      <c r="M156" s="975">
        <v>1</v>
      </c>
      <c r="N156" s="336">
        <f>L156*M156</f>
        <v>0</v>
      </c>
      <c r="P156" s="405">
        <f>SUM(L156)</f>
        <v>0</v>
      </c>
      <c r="Q156" s="406">
        <v>0</v>
      </c>
      <c r="R156" s="266">
        <f>SUM(N156*Q156)</f>
        <v>0</v>
      </c>
      <c r="S156" s="266">
        <f>SUM(N156-R156)</f>
        <v>0</v>
      </c>
      <c r="T156" s="293"/>
    </row>
    <row r="157" spans="2:20" ht="67.5" customHeight="1" x14ac:dyDescent="0.2">
      <c r="B157" s="135"/>
      <c r="C157" s="18"/>
      <c r="D157" s="18"/>
      <c r="E157" s="18"/>
      <c r="F157" s="1085" t="s">
        <v>655</v>
      </c>
      <c r="G157" s="1086"/>
      <c r="H157" s="1086"/>
      <c r="I157" s="359"/>
      <c r="J157" s="164"/>
      <c r="K157" s="165"/>
      <c r="L157" s="179"/>
      <c r="M157" s="975"/>
      <c r="N157" s="336"/>
      <c r="P157" s="405"/>
      <c r="Q157" s="406"/>
      <c r="R157" s="266"/>
      <c r="S157" s="266"/>
      <c r="T157" s="292"/>
    </row>
    <row r="158" spans="2:20" ht="15.75" customHeight="1" x14ac:dyDescent="0.2">
      <c r="B158" s="135"/>
      <c r="C158" s="18"/>
      <c r="D158" s="18"/>
      <c r="E158" s="20" t="s">
        <v>333</v>
      </c>
      <c r="F158" s="20" t="s">
        <v>334</v>
      </c>
      <c r="G158" s="18"/>
      <c r="H158" s="74"/>
      <c r="I158" s="359"/>
      <c r="J158" s="164"/>
      <c r="K158" s="165"/>
      <c r="L158" s="179"/>
      <c r="M158" s="975"/>
      <c r="N158" s="336"/>
      <c r="P158" s="405"/>
      <c r="Q158" s="406"/>
      <c r="R158" s="266"/>
      <c r="S158" s="266"/>
      <c r="T158" s="292"/>
    </row>
    <row r="159" spans="2:20" ht="68.25" customHeight="1" x14ac:dyDescent="0.2">
      <c r="B159" s="135"/>
      <c r="C159" s="18"/>
      <c r="D159" s="18"/>
      <c r="E159" s="18"/>
      <c r="F159" s="1085" t="s">
        <v>656</v>
      </c>
      <c r="G159" s="1086"/>
      <c r="H159" s="1086"/>
      <c r="I159" s="359"/>
      <c r="J159" s="164"/>
      <c r="K159" s="165"/>
      <c r="L159" s="179"/>
      <c r="M159" s="975"/>
      <c r="N159" s="336"/>
      <c r="P159" s="405"/>
      <c r="Q159" s="406"/>
      <c r="R159" s="266"/>
      <c r="S159" s="266"/>
      <c r="T159" s="292"/>
    </row>
    <row r="160" spans="2:20" ht="15.75" customHeight="1" x14ac:dyDescent="0.2">
      <c r="B160" s="135"/>
      <c r="C160" s="18"/>
      <c r="D160" s="18"/>
      <c r="E160" s="18"/>
      <c r="F160" s="20" t="s">
        <v>335</v>
      </c>
      <c r="G160" s="20" t="s">
        <v>480</v>
      </c>
      <c r="H160" s="86"/>
      <c r="I160" s="359" t="s">
        <v>83</v>
      </c>
      <c r="J160" s="164">
        <v>24</v>
      </c>
      <c r="K160" s="159">
        <f>N$3</f>
        <v>0</v>
      </c>
      <c r="L160" s="230">
        <f>J160*K160</f>
        <v>0</v>
      </c>
      <c r="M160" s="975">
        <v>1</v>
      </c>
      <c r="N160" s="336">
        <f t="shared" ref="N160:N168" si="4">L160*M160</f>
        <v>0</v>
      </c>
      <c r="P160" s="405">
        <f>SUM(L160)</f>
        <v>0</v>
      </c>
      <c r="Q160" s="406">
        <v>0</v>
      </c>
      <c r="R160" s="266">
        <f>SUM(N160*Q160)</f>
        <v>0</v>
      </c>
      <c r="S160" s="266">
        <f>SUM(N160-R160)</f>
        <v>0</v>
      </c>
      <c r="T160" s="293"/>
    </row>
    <row r="161" spans="2:20" ht="15.75" customHeight="1" x14ac:dyDescent="0.2">
      <c r="B161" s="135"/>
      <c r="C161" s="18"/>
      <c r="D161" s="18"/>
      <c r="E161" s="18"/>
      <c r="F161" s="20" t="s">
        <v>337</v>
      </c>
      <c r="G161" s="20" t="s">
        <v>338</v>
      </c>
      <c r="H161" s="86"/>
      <c r="I161" s="359" t="s">
        <v>87</v>
      </c>
      <c r="J161" s="164">
        <v>1</v>
      </c>
      <c r="K161" s="159">
        <f>N$3</f>
        <v>0</v>
      </c>
      <c r="L161" s="230">
        <f>J161*K161</f>
        <v>0</v>
      </c>
      <c r="M161" s="975">
        <v>1</v>
      </c>
      <c r="N161" s="336">
        <f t="shared" si="4"/>
        <v>0</v>
      </c>
      <c r="P161" s="405">
        <f>SUM(L161)</f>
        <v>0</v>
      </c>
      <c r="Q161" s="406">
        <v>0</v>
      </c>
      <c r="R161" s="266">
        <f>SUM(N161*Q161)</f>
        <v>0</v>
      </c>
      <c r="S161" s="266">
        <f>SUM(N161-R161)</f>
        <v>0</v>
      </c>
      <c r="T161" s="293"/>
    </row>
    <row r="162" spans="2:20" ht="15.75" customHeight="1" x14ac:dyDescent="0.2">
      <c r="B162" s="135"/>
      <c r="C162" s="18"/>
      <c r="D162" s="18"/>
      <c r="E162" s="20" t="s">
        <v>339</v>
      </c>
      <c r="F162" s="20" t="s">
        <v>340</v>
      </c>
      <c r="G162" s="18"/>
      <c r="H162" s="74"/>
      <c r="I162" s="359"/>
      <c r="J162" s="164"/>
      <c r="K162" s="165"/>
      <c r="L162" s="179"/>
      <c r="M162" s="975"/>
      <c r="N162" s="336"/>
      <c r="P162" s="405"/>
      <c r="Q162" s="406"/>
      <c r="R162" s="266"/>
      <c r="S162" s="266"/>
      <c r="T162" s="292"/>
    </row>
    <row r="163" spans="2:20" ht="63.75" customHeight="1" x14ac:dyDescent="0.2">
      <c r="B163" s="135"/>
      <c r="C163" s="18"/>
      <c r="D163" s="18"/>
      <c r="E163" s="18"/>
      <c r="F163" s="1085" t="s">
        <v>657</v>
      </c>
      <c r="G163" s="1086"/>
      <c r="H163" s="1086"/>
      <c r="I163" s="359"/>
      <c r="J163" s="164"/>
      <c r="K163" s="165"/>
      <c r="L163" s="179"/>
      <c r="M163" s="975"/>
      <c r="N163" s="336"/>
      <c r="P163" s="405"/>
      <c r="Q163" s="406"/>
      <c r="R163" s="266"/>
      <c r="S163" s="266"/>
      <c r="T163" s="292"/>
    </row>
    <row r="164" spans="2:20" ht="15.75" customHeight="1" x14ac:dyDescent="0.2">
      <c r="B164" s="135"/>
      <c r="C164" s="18"/>
      <c r="D164" s="18"/>
      <c r="E164" s="18"/>
      <c r="F164" s="20" t="s">
        <v>341</v>
      </c>
      <c r="G164" s="20" t="s">
        <v>342</v>
      </c>
      <c r="H164" s="86"/>
      <c r="I164" s="359" t="s">
        <v>83</v>
      </c>
      <c r="J164" s="164">
        <v>14</v>
      </c>
      <c r="K164" s="159">
        <f>N$3</f>
        <v>0</v>
      </c>
      <c r="L164" s="230">
        <f>J164*K164</f>
        <v>0</v>
      </c>
      <c r="M164" s="975">
        <v>1</v>
      </c>
      <c r="N164" s="336">
        <f t="shared" si="4"/>
        <v>0</v>
      </c>
      <c r="P164" s="405">
        <f>SUM(L164)</f>
        <v>0</v>
      </c>
      <c r="Q164" s="406">
        <v>0</v>
      </c>
      <c r="R164" s="266">
        <f>SUM(N164*Q164)</f>
        <v>0</v>
      </c>
      <c r="S164" s="266">
        <f>SUM(N164-R164)</f>
        <v>0</v>
      </c>
      <c r="T164" s="293"/>
    </row>
    <row r="165" spans="2:20" ht="15.75" customHeight="1" x14ac:dyDescent="0.2">
      <c r="B165" s="135"/>
      <c r="C165" s="18"/>
      <c r="D165" s="18"/>
      <c r="E165" s="18"/>
      <c r="F165" s="20" t="s">
        <v>343</v>
      </c>
      <c r="G165" s="20" t="s">
        <v>344</v>
      </c>
      <c r="H165" s="86"/>
      <c r="I165" s="359" t="s">
        <v>83</v>
      </c>
      <c r="J165" s="164">
        <v>1</v>
      </c>
      <c r="K165" s="159">
        <f>N$3</f>
        <v>0</v>
      </c>
      <c r="L165" s="230">
        <f>J165*K165</f>
        <v>0</v>
      </c>
      <c r="M165" s="975">
        <v>1</v>
      </c>
      <c r="N165" s="336">
        <f t="shared" si="4"/>
        <v>0</v>
      </c>
      <c r="P165" s="405">
        <f>SUM(L165)</f>
        <v>0</v>
      </c>
      <c r="Q165" s="406">
        <v>0</v>
      </c>
      <c r="R165" s="266">
        <f>SUM(N165*Q165)</f>
        <v>0</v>
      </c>
      <c r="S165" s="266">
        <f>SUM(N165-R165)</f>
        <v>0</v>
      </c>
      <c r="T165" s="293"/>
    </row>
    <row r="166" spans="2:20" ht="15.75" customHeight="1" x14ac:dyDescent="0.2">
      <c r="B166" s="135"/>
      <c r="C166" s="18"/>
      <c r="D166" s="18"/>
      <c r="E166" s="20" t="s">
        <v>345</v>
      </c>
      <c r="F166" s="20" t="s">
        <v>346</v>
      </c>
      <c r="G166" s="18"/>
      <c r="H166" s="74"/>
      <c r="I166" s="359"/>
      <c r="J166" s="164"/>
      <c r="K166" s="165"/>
      <c r="L166" s="179"/>
      <c r="M166" s="975"/>
      <c r="N166" s="336"/>
      <c r="P166" s="403"/>
      <c r="Q166" s="404"/>
      <c r="R166" s="248"/>
      <c r="S166" s="248"/>
      <c r="T166" s="292"/>
    </row>
    <row r="167" spans="2:20" ht="33.75" customHeight="1" x14ac:dyDescent="0.2">
      <c r="B167" s="135"/>
      <c r="C167" s="18"/>
      <c r="D167" s="18"/>
      <c r="E167" s="18"/>
      <c r="F167" s="1085" t="s">
        <v>658</v>
      </c>
      <c r="G167" s="1086"/>
      <c r="H167" s="1086"/>
      <c r="I167" s="359"/>
      <c r="J167" s="164"/>
      <c r="K167" s="165"/>
      <c r="L167" s="179"/>
      <c r="M167" s="975"/>
      <c r="N167" s="336"/>
      <c r="P167" s="405"/>
      <c r="Q167" s="406"/>
      <c r="R167" s="266"/>
      <c r="S167" s="266"/>
      <c r="T167" s="292"/>
    </row>
    <row r="168" spans="2:20" ht="15.75" customHeight="1" x14ac:dyDescent="0.2">
      <c r="B168" s="135"/>
      <c r="C168" s="18"/>
      <c r="D168" s="18"/>
      <c r="E168" s="18"/>
      <c r="F168" s="20" t="s">
        <v>347</v>
      </c>
      <c r="G168" s="20" t="s">
        <v>348</v>
      </c>
      <c r="H168" s="86"/>
      <c r="I168" s="359" t="s">
        <v>83</v>
      </c>
      <c r="J168" s="164">
        <v>12</v>
      </c>
      <c r="K168" s="159">
        <f>N$3</f>
        <v>0</v>
      </c>
      <c r="L168" s="230">
        <f>J168*K168</f>
        <v>0</v>
      </c>
      <c r="M168" s="975">
        <v>1</v>
      </c>
      <c r="N168" s="336">
        <f t="shared" si="4"/>
        <v>0</v>
      </c>
      <c r="P168" s="405">
        <f>SUM(L168)</f>
        <v>0</v>
      </c>
      <c r="Q168" s="406">
        <v>0</v>
      </c>
      <c r="R168" s="266">
        <f>SUM(N168*Q168)</f>
        <v>0</v>
      </c>
      <c r="S168" s="266">
        <f>SUM(N168-R168)</f>
        <v>0</v>
      </c>
      <c r="T168" s="293"/>
    </row>
    <row r="169" spans="2:20" ht="15.75" customHeight="1" x14ac:dyDescent="0.2">
      <c r="B169" s="135"/>
      <c r="C169" s="18"/>
      <c r="D169" s="114" t="s">
        <v>349</v>
      </c>
      <c r="E169" s="114"/>
      <c r="F169" s="114"/>
      <c r="G169" s="148"/>
      <c r="H169" s="346"/>
      <c r="I169" s="361"/>
      <c r="J169" s="168"/>
      <c r="K169" s="169"/>
      <c r="L169" s="374"/>
      <c r="M169" s="979"/>
      <c r="N169" s="286">
        <f>SUM(N170:N172)</f>
        <v>0</v>
      </c>
      <c r="P169" s="409"/>
      <c r="Q169" s="410"/>
      <c r="R169" s="316">
        <f>SUM(R170:R172)</f>
        <v>0</v>
      </c>
      <c r="S169" s="316">
        <f>SUM(S170:S172)</f>
        <v>0</v>
      </c>
      <c r="T169" s="292"/>
    </row>
    <row r="170" spans="2:20" ht="15.75" customHeight="1" x14ac:dyDescent="0.2">
      <c r="B170" s="135"/>
      <c r="C170" s="18"/>
      <c r="D170" s="18"/>
      <c r="E170" s="20" t="s">
        <v>350</v>
      </c>
      <c r="F170" s="20" t="s">
        <v>351</v>
      </c>
      <c r="G170" s="18"/>
      <c r="H170" s="74"/>
      <c r="I170" s="359" t="s">
        <v>87</v>
      </c>
      <c r="J170" s="164">
        <v>1</v>
      </c>
      <c r="K170" s="159">
        <f>N$3</f>
        <v>0</v>
      </c>
      <c r="L170" s="230">
        <f>J170*K170</f>
        <v>0</v>
      </c>
      <c r="M170" s="975">
        <v>1</v>
      </c>
      <c r="N170" s="336">
        <f>L170*M170</f>
        <v>0</v>
      </c>
      <c r="P170" s="405">
        <f>SUM(L170)</f>
        <v>0</v>
      </c>
      <c r="Q170" s="406">
        <v>0</v>
      </c>
      <c r="R170" s="266">
        <f>SUM(N170*Q170)</f>
        <v>0</v>
      </c>
      <c r="S170" s="266">
        <f>SUM(N170-R170)</f>
        <v>0</v>
      </c>
      <c r="T170" s="293"/>
    </row>
    <row r="171" spans="2:20" ht="66.75" customHeight="1" x14ac:dyDescent="0.2">
      <c r="B171" s="222"/>
      <c r="C171" s="223"/>
      <c r="D171" s="223"/>
      <c r="E171" s="223"/>
      <c r="F171" s="1089" t="s">
        <v>659</v>
      </c>
      <c r="G171" s="1090"/>
      <c r="H171" s="1090"/>
      <c r="I171" s="365"/>
      <c r="J171" s="224"/>
      <c r="K171" s="178"/>
      <c r="L171" s="379"/>
      <c r="M171" s="982"/>
      <c r="N171" s="388"/>
      <c r="P171" s="419"/>
      <c r="Q171" s="420"/>
      <c r="R171" s="281"/>
      <c r="S171" s="281"/>
      <c r="T171" s="297"/>
    </row>
    <row r="172" spans="2:20" ht="15.75" customHeight="1" x14ac:dyDescent="0.2">
      <c r="B172" s="225"/>
      <c r="C172" s="226"/>
      <c r="D172" s="226"/>
      <c r="E172" s="226"/>
      <c r="F172" s="227"/>
      <c r="G172" s="226"/>
      <c r="H172" s="350"/>
      <c r="I172" s="366"/>
      <c r="J172" s="228"/>
      <c r="K172" s="229"/>
      <c r="L172" s="380"/>
      <c r="M172" s="983"/>
      <c r="N172" s="390"/>
      <c r="P172" s="421"/>
      <c r="Q172" s="422"/>
      <c r="R172" s="282"/>
      <c r="S172" s="282"/>
      <c r="T172" s="291"/>
    </row>
    <row r="173" spans="2:20" ht="15.75" customHeight="1" x14ac:dyDescent="0.2">
      <c r="B173" s="104"/>
      <c r="C173" s="28"/>
      <c r="D173" s="28"/>
      <c r="E173" s="28"/>
      <c r="F173" s="29"/>
      <c r="G173" s="28"/>
      <c r="H173" s="351" t="s">
        <v>875</v>
      </c>
      <c r="I173" s="367"/>
      <c r="J173" s="337"/>
      <c r="K173" s="337"/>
      <c r="L173" s="351"/>
      <c r="M173" s="1007"/>
      <c r="N173" s="300">
        <f>N148+N108+N46+N6</f>
        <v>0</v>
      </c>
      <c r="P173" s="719" t="s">
        <v>876</v>
      </c>
      <c r="Q173" s="423"/>
      <c r="R173" s="300">
        <f>R148+R108+R46+R6</f>
        <v>0</v>
      </c>
      <c r="S173" s="105">
        <f>S148+S108+S46+S6</f>
        <v>0</v>
      </c>
      <c r="T173" s="292"/>
    </row>
    <row r="174" spans="2:20" ht="15.75" customHeight="1" x14ac:dyDescent="0.2">
      <c r="B174" s="106"/>
      <c r="C174" s="107"/>
      <c r="D174" s="107"/>
      <c r="E174" s="107"/>
      <c r="F174" s="108"/>
      <c r="G174" s="107"/>
      <c r="H174" s="352"/>
      <c r="I174" s="368"/>
      <c r="J174" s="182"/>
      <c r="K174" s="183"/>
      <c r="L174" s="381"/>
      <c r="M174" s="985"/>
      <c r="N174" s="391"/>
      <c r="P174" s="424"/>
      <c r="Q174" s="425"/>
      <c r="R174" s="276"/>
      <c r="S174" s="276"/>
      <c r="T174" s="298"/>
    </row>
    <row r="175" spans="2:20" ht="15.75" customHeight="1" x14ac:dyDescent="0.2">
      <c r="B175" s="80"/>
      <c r="C175" s="81"/>
      <c r="D175" s="81"/>
      <c r="E175" s="81"/>
      <c r="F175" s="82"/>
      <c r="G175" s="81"/>
      <c r="H175" s="81"/>
      <c r="I175" s="76"/>
      <c r="J175" s="184"/>
      <c r="K175" s="185"/>
      <c r="L175" s="184"/>
      <c r="M175" s="986"/>
      <c r="N175" s="142"/>
    </row>
  </sheetData>
  <mergeCells count="61">
    <mergeCell ref="F171:H171"/>
    <mergeCell ref="G126:H126"/>
    <mergeCell ref="G130:H130"/>
    <mergeCell ref="G136:H136"/>
    <mergeCell ref="G138:H138"/>
    <mergeCell ref="F144:H144"/>
    <mergeCell ref="G139:H139"/>
    <mergeCell ref="G140:H140"/>
    <mergeCell ref="F152:H152"/>
    <mergeCell ref="F157:H157"/>
    <mergeCell ref="F159:H159"/>
    <mergeCell ref="F163:H163"/>
    <mergeCell ref="F167:H167"/>
    <mergeCell ref="G107:H107"/>
    <mergeCell ref="G119:H119"/>
    <mergeCell ref="G121:H121"/>
    <mergeCell ref="F112:H112"/>
    <mergeCell ref="F87:H87"/>
    <mergeCell ref="G90:H90"/>
    <mergeCell ref="G92:H92"/>
    <mergeCell ref="F95:H95"/>
    <mergeCell ref="F101:H101"/>
    <mergeCell ref="F104:H104"/>
    <mergeCell ref="G55:H55"/>
    <mergeCell ref="G58:H58"/>
    <mergeCell ref="G61:H61"/>
    <mergeCell ref="G66:H66"/>
    <mergeCell ref="G68:H68"/>
    <mergeCell ref="G62:H62"/>
    <mergeCell ref="G63:H63"/>
    <mergeCell ref="G70:H70"/>
    <mergeCell ref="G72:H72"/>
    <mergeCell ref="G77:H77"/>
    <mergeCell ref="G79:H79"/>
    <mergeCell ref="G84:H84"/>
    <mergeCell ref="G51:H51"/>
    <mergeCell ref="G23:H23"/>
    <mergeCell ref="F25:H25"/>
    <mergeCell ref="F28:H28"/>
    <mergeCell ref="F30:H30"/>
    <mergeCell ref="F32:H32"/>
    <mergeCell ref="F34:H34"/>
    <mergeCell ref="F37:H37"/>
    <mergeCell ref="G40:H40"/>
    <mergeCell ref="G42:H42"/>
    <mergeCell ref="G44:H44"/>
    <mergeCell ref="G45:H45"/>
    <mergeCell ref="P2:T2"/>
    <mergeCell ref="P3:T3"/>
    <mergeCell ref="B2:L2"/>
    <mergeCell ref="G21:H21"/>
    <mergeCell ref="B3:L3"/>
    <mergeCell ref="G4:H4"/>
    <mergeCell ref="G5:H5"/>
    <mergeCell ref="G6:H6"/>
    <mergeCell ref="G7:H7"/>
    <mergeCell ref="G11:H11"/>
    <mergeCell ref="G13:H13"/>
    <mergeCell ref="G15:H15"/>
    <mergeCell ref="G17:H17"/>
    <mergeCell ref="G19:H19"/>
  </mergeCells>
  <phoneticPr fontId="6" type="noConversion"/>
  <printOptions horizontalCentered="1"/>
  <pageMargins left="0.39370078740157483" right="0.39370078740157483" top="0.39370078740157483" bottom="0.39370078740157483" header="0.31496062992125984" footer="0.31496062992125984"/>
  <pageSetup paperSize="119" scale="70" fitToHeight="0" orientation="landscape" horizontalDpi="1200" r:id="rId1"/>
  <headerFooter>
    <oddFooter>&amp;CPage &amp;P/&amp;N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Z198"/>
  <sheetViews>
    <sheetView zoomScale="92" zoomScaleNormal="92" zoomScaleSheetLayoutView="70" workbookViewId="0">
      <selection activeCell="E21" sqref="E21"/>
    </sheetView>
  </sheetViews>
  <sheetFormatPr defaultColWidth="12" defaultRowHeight="15.75" customHeight="1" x14ac:dyDescent="0.2"/>
  <cols>
    <col min="1" max="2" width="3.83203125" style="72" customWidth="1"/>
    <col min="3" max="3" width="5.83203125" style="72" customWidth="1"/>
    <col min="4" max="4" width="8" style="72" customWidth="1"/>
    <col min="5" max="5" width="12.83203125" style="72" customWidth="1"/>
    <col min="6" max="6" width="17.83203125" style="78" customWidth="1"/>
    <col min="7" max="7" width="15" style="72" customWidth="1"/>
    <col min="8" max="8" width="60.83203125" style="72" customWidth="1"/>
    <col min="9" max="9" width="7.6640625" style="77" customWidth="1"/>
    <col min="10" max="10" width="12.83203125" style="186" customWidth="1"/>
    <col min="11" max="12" width="12.83203125" style="143" customWidth="1"/>
    <col min="13" max="13" width="18.83203125" style="987" customWidth="1"/>
    <col min="14" max="14" width="18.83203125" style="144" customWidth="1"/>
    <col min="15" max="15" width="5" style="72" customWidth="1"/>
    <col min="16" max="16" width="18.33203125" style="36" bestFit="1" customWidth="1"/>
    <col min="17" max="17" width="15.83203125" style="35" customWidth="1"/>
    <col min="18" max="19" width="20.83203125" style="95" customWidth="1"/>
    <col min="20" max="20" width="40.33203125" style="13" customWidth="1"/>
    <col min="21" max="16384" width="12" style="72"/>
  </cols>
  <sheetData>
    <row r="1" spans="2:52" ht="21.75" customHeight="1" x14ac:dyDescent="0.2">
      <c r="B1" s="39"/>
      <c r="C1" s="39"/>
      <c r="D1" s="39"/>
      <c r="E1" s="39"/>
      <c r="F1" s="70"/>
      <c r="G1" s="39"/>
      <c r="H1" s="39"/>
      <c r="I1" s="40"/>
      <c r="J1" s="149"/>
      <c r="K1" s="139"/>
      <c r="L1" s="139"/>
      <c r="M1" s="967"/>
      <c r="N1" s="140"/>
    </row>
    <row r="2" spans="2:52" ht="15.75" customHeight="1" x14ac:dyDescent="0.2">
      <c r="B2" s="1091" t="str">
        <f>[1]RECAPITULATIF!E2</f>
        <v>(INSERER LE NUMERO ET LE TITRE DU PROJET (XXXXX))</v>
      </c>
      <c r="C2" s="1092"/>
      <c r="D2" s="1092"/>
      <c r="E2" s="1092"/>
      <c r="F2" s="1092"/>
      <c r="G2" s="1092"/>
      <c r="H2" s="1092"/>
      <c r="I2" s="1092"/>
      <c r="J2" s="1092"/>
      <c r="K2" s="1092"/>
      <c r="L2" s="1092"/>
      <c r="M2" s="968" t="s">
        <v>835</v>
      </c>
      <c r="N2" s="151" t="str">
        <f>(RECAPITULATIF!I6)</f>
        <v>HTG</v>
      </c>
      <c r="P2" s="1069" t="s">
        <v>870</v>
      </c>
      <c r="Q2" s="1070"/>
      <c r="R2" s="1070"/>
      <c r="S2" s="1070"/>
      <c r="T2" s="1071"/>
    </row>
    <row r="3" spans="2:52" ht="23.25" x14ac:dyDescent="0.2">
      <c r="B3" s="1076" t="s">
        <v>850</v>
      </c>
      <c r="C3" s="1077"/>
      <c r="D3" s="1077"/>
      <c r="E3" s="1077"/>
      <c r="F3" s="1077"/>
      <c r="G3" s="1077"/>
      <c r="H3" s="1077"/>
      <c r="I3" s="1077"/>
      <c r="J3" s="1077"/>
      <c r="K3" s="1077"/>
      <c r="L3" s="1077"/>
      <c r="M3" s="969" t="s">
        <v>484</v>
      </c>
      <c r="N3" s="216">
        <v>1</v>
      </c>
      <c r="P3" s="1066" t="s">
        <v>869</v>
      </c>
      <c r="Q3" s="1067"/>
      <c r="R3" s="1067"/>
      <c r="S3" s="1067"/>
      <c r="T3" s="1068"/>
    </row>
    <row r="4" spans="2:52" ht="15.75" customHeight="1" x14ac:dyDescent="0.2">
      <c r="B4" s="209"/>
      <c r="C4" s="210"/>
      <c r="D4" s="210"/>
      <c r="E4" s="210"/>
      <c r="F4" s="210"/>
      <c r="G4" s="1097"/>
      <c r="H4" s="1097"/>
      <c r="I4" s="211"/>
      <c r="J4" s="212"/>
      <c r="K4" s="214"/>
      <c r="L4" s="214"/>
      <c r="M4" s="970"/>
      <c r="N4" s="215"/>
    </row>
    <row r="5" spans="2:52" s="34" customFormat="1" ht="35.1" customHeight="1" x14ac:dyDescent="0.2">
      <c r="B5" s="96">
        <v>1</v>
      </c>
      <c r="C5" s="96">
        <v>2</v>
      </c>
      <c r="D5" s="96">
        <v>3</v>
      </c>
      <c r="E5" s="96">
        <v>4</v>
      </c>
      <c r="F5" s="96">
        <v>5</v>
      </c>
      <c r="G5" s="1079" t="s">
        <v>51</v>
      </c>
      <c r="H5" s="1080"/>
      <c r="I5" s="394" t="s">
        <v>52</v>
      </c>
      <c r="J5" s="392" t="s">
        <v>788</v>
      </c>
      <c r="K5" s="392" t="s">
        <v>789</v>
      </c>
      <c r="L5" s="498" t="s">
        <v>825</v>
      </c>
      <c r="M5" s="971" t="s">
        <v>53</v>
      </c>
      <c r="N5" s="98" t="s">
        <v>0</v>
      </c>
      <c r="P5" s="395" t="s">
        <v>873</v>
      </c>
      <c r="Q5" s="396" t="s">
        <v>872</v>
      </c>
      <c r="R5" s="331" t="s">
        <v>871</v>
      </c>
      <c r="S5" s="252" t="s">
        <v>867</v>
      </c>
      <c r="T5" s="290" t="s">
        <v>868</v>
      </c>
    </row>
    <row r="6" spans="2:52" ht="15.75" customHeight="1" x14ac:dyDescent="0.2">
      <c r="B6" s="137" t="s">
        <v>54</v>
      </c>
      <c r="C6" s="120"/>
      <c r="D6" s="120"/>
      <c r="E6" s="120"/>
      <c r="F6" s="120"/>
      <c r="G6" s="1081"/>
      <c r="H6" s="1082"/>
      <c r="I6" s="523"/>
      <c r="J6" s="524"/>
      <c r="K6" s="525"/>
      <c r="L6" s="542"/>
      <c r="M6" s="972"/>
      <c r="N6" s="382">
        <f>N7</f>
        <v>173.48399999999998</v>
      </c>
      <c r="P6" s="397"/>
      <c r="Q6" s="398"/>
      <c r="R6" s="314">
        <f>R7</f>
        <v>0</v>
      </c>
      <c r="S6" s="324">
        <f>S7</f>
        <v>173.48399999999998</v>
      </c>
      <c r="T6" s="313"/>
    </row>
    <row r="7" spans="2:52" ht="15.75" customHeight="1" x14ac:dyDescent="0.2">
      <c r="B7" s="99"/>
      <c r="C7" s="62" t="s">
        <v>55</v>
      </c>
      <c r="D7" s="71"/>
      <c r="E7" s="71"/>
      <c r="F7" s="71"/>
      <c r="G7" s="1098"/>
      <c r="H7" s="1099"/>
      <c r="I7" s="442"/>
      <c r="J7" s="443"/>
      <c r="K7" s="444"/>
      <c r="L7" s="500"/>
      <c r="M7" s="973"/>
      <c r="N7" s="383">
        <f>N8+N27</f>
        <v>173.48399999999998</v>
      </c>
      <c r="P7" s="399"/>
      <c r="Q7" s="400"/>
      <c r="R7" s="315">
        <f>R8+R27</f>
        <v>0</v>
      </c>
      <c r="S7" s="325">
        <f>S8+S27</f>
        <v>173.48399999999998</v>
      </c>
      <c r="T7" s="292"/>
    </row>
    <row r="8" spans="2:52" ht="15.75" customHeight="1" x14ac:dyDescent="0.2">
      <c r="B8" s="99"/>
      <c r="C8" s="7"/>
      <c r="D8" s="114" t="s">
        <v>56</v>
      </c>
      <c r="E8" s="114"/>
      <c r="F8" s="111"/>
      <c r="G8" s="138"/>
      <c r="H8" s="338"/>
      <c r="I8" s="445"/>
      <c r="J8" s="446"/>
      <c r="K8" s="447"/>
      <c r="L8" s="501"/>
      <c r="M8" s="974"/>
      <c r="N8" s="286">
        <f>SUM(N9:N26)</f>
        <v>131.904</v>
      </c>
      <c r="P8" s="401"/>
      <c r="Q8" s="402"/>
      <c r="R8" s="316">
        <f>SUM(R9:R26)</f>
        <v>0</v>
      </c>
      <c r="S8" s="326">
        <f>SUM(S9:S26)</f>
        <v>131.904</v>
      </c>
      <c r="T8" s="292"/>
      <c r="AA8" s="78"/>
      <c r="AB8" s="78"/>
      <c r="AC8" s="78"/>
      <c r="AD8" s="78"/>
      <c r="AK8" s="78"/>
      <c r="AL8" s="78"/>
      <c r="AM8" s="78"/>
      <c r="AN8" s="78"/>
      <c r="AS8" s="78"/>
      <c r="AT8" s="78"/>
      <c r="AU8" s="78"/>
      <c r="AV8" s="78"/>
    </row>
    <row r="9" spans="2:52" ht="15.75" customHeight="1" x14ac:dyDescent="0.2">
      <c r="B9" s="99"/>
      <c r="C9" s="7"/>
      <c r="D9" s="16"/>
      <c r="E9" s="20" t="s">
        <v>57</v>
      </c>
      <c r="F9" s="20" t="s">
        <v>58</v>
      </c>
      <c r="G9" s="17"/>
      <c r="H9" s="339"/>
      <c r="I9" s="448"/>
      <c r="J9" s="449"/>
      <c r="K9" s="526"/>
      <c r="L9" s="502"/>
      <c r="M9" s="975"/>
      <c r="N9" s="336"/>
      <c r="P9" s="403"/>
      <c r="Q9" s="404"/>
      <c r="R9" s="266"/>
      <c r="S9" s="303"/>
      <c r="T9" s="293"/>
      <c r="U9" s="21"/>
      <c r="V9" s="21"/>
      <c r="W9" s="21"/>
      <c r="X9" s="21"/>
      <c r="Y9" s="21"/>
      <c r="AD9" s="77"/>
      <c r="AE9" s="77"/>
      <c r="AF9" s="21"/>
      <c r="AG9" s="21"/>
      <c r="AH9" s="21"/>
      <c r="AI9" s="21"/>
      <c r="AM9" s="77"/>
      <c r="AN9" s="77"/>
      <c r="AO9" s="77"/>
      <c r="AP9" s="77"/>
      <c r="AQ9" s="77"/>
      <c r="AU9" s="77"/>
      <c r="AV9" s="77"/>
      <c r="AW9" s="77"/>
      <c r="AX9" s="77"/>
      <c r="AY9" s="77"/>
      <c r="AZ9" s="78"/>
    </row>
    <row r="10" spans="2:52" ht="15.75" customHeight="1" x14ac:dyDescent="0.2">
      <c r="B10" s="100"/>
      <c r="C10" s="18"/>
      <c r="D10" s="16"/>
      <c r="E10" s="16"/>
      <c r="F10" s="20" t="s">
        <v>59</v>
      </c>
      <c r="G10" s="20" t="s">
        <v>60</v>
      </c>
      <c r="H10" s="339"/>
      <c r="I10" s="448" t="s">
        <v>61</v>
      </c>
      <c r="J10" s="449">
        <v>63.2</v>
      </c>
      <c r="K10" s="451">
        <f t="shared" ref="K10" si="0">N$3</f>
        <v>1</v>
      </c>
      <c r="L10" s="503">
        <f>J10*K10</f>
        <v>63.2</v>
      </c>
      <c r="M10" s="975">
        <v>1</v>
      </c>
      <c r="N10" s="336">
        <f>L10*M10</f>
        <v>63.2</v>
      </c>
      <c r="P10" s="405">
        <f>SUM(L10)</f>
        <v>63.2</v>
      </c>
      <c r="Q10" s="406">
        <v>0</v>
      </c>
      <c r="R10" s="266">
        <f>SUM(N10*Q10)</f>
        <v>0</v>
      </c>
      <c r="S10" s="303">
        <f>SUM(N10-R10)</f>
        <v>63.2</v>
      </c>
      <c r="T10" s="293"/>
      <c r="U10" s="21"/>
      <c r="V10" s="21"/>
      <c r="W10" s="21"/>
      <c r="X10" s="21"/>
      <c r="Y10" s="21"/>
      <c r="AD10" s="77"/>
      <c r="AE10" s="77"/>
      <c r="AF10" s="21"/>
      <c r="AG10" s="21"/>
      <c r="AH10" s="21"/>
      <c r="AI10" s="21"/>
      <c r="AM10" s="77"/>
      <c r="AN10" s="77"/>
      <c r="AO10" s="77"/>
      <c r="AP10" s="77"/>
      <c r="AQ10" s="77"/>
      <c r="AU10" s="77"/>
      <c r="AV10" s="77"/>
      <c r="AW10" s="77"/>
      <c r="AX10" s="77"/>
      <c r="AY10" s="77"/>
      <c r="AZ10" s="78"/>
    </row>
    <row r="11" spans="2:52" ht="108.6" customHeight="1" x14ac:dyDescent="0.2">
      <c r="B11" s="100"/>
      <c r="C11" s="18"/>
      <c r="D11" s="16"/>
      <c r="E11" s="16"/>
      <c r="F11" s="6"/>
      <c r="G11" s="1074" t="s">
        <v>660</v>
      </c>
      <c r="H11" s="1075"/>
      <c r="I11" s="448"/>
      <c r="J11" s="449"/>
      <c r="K11" s="449"/>
      <c r="L11" s="503"/>
      <c r="M11" s="975"/>
      <c r="N11" s="336"/>
      <c r="P11" s="403"/>
      <c r="Q11" s="404"/>
      <c r="R11" s="266"/>
      <c r="S11" s="303"/>
      <c r="T11" s="293"/>
      <c r="U11" s="21"/>
      <c r="V11" s="21"/>
      <c r="W11" s="21"/>
      <c r="X11" s="21"/>
      <c r="Y11" s="21"/>
      <c r="AD11" s="77"/>
      <c r="AE11" s="77"/>
      <c r="AF11" s="21"/>
      <c r="AG11" s="21"/>
      <c r="AH11" s="21"/>
      <c r="AI11" s="21"/>
      <c r="AM11" s="77"/>
      <c r="AN11" s="77"/>
      <c r="AO11" s="77"/>
      <c r="AP11" s="77"/>
      <c r="AQ11" s="77"/>
      <c r="AU11" s="77"/>
      <c r="AV11" s="77"/>
      <c r="AW11" s="77"/>
      <c r="AX11" s="77"/>
      <c r="AY11" s="77"/>
      <c r="AZ11" s="78"/>
    </row>
    <row r="12" spans="2:52" ht="15.75" customHeight="1" x14ac:dyDescent="0.2">
      <c r="B12" s="100"/>
      <c r="C12" s="18"/>
      <c r="D12" s="16"/>
      <c r="E12" s="16"/>
      <c r="F12" s="20" t="s">
        <v>62</v>
      </c>
      <c r="G12" s="20" t="s">
        <v>63</v>
      </c>
      <c r="H12" s="339"/>
      <c r="I12" s="448" t="s">
        <v>61</v>
      </c>
      <c r="J12" s="449">
        <v>3.18</v>
      </c>
      <c r="K12" s="451">
        <f t="shared" ref="K12" si="1">N$3</f>
        <v>1</v>
      </c>
      <c r="L12" s="503">
        <f>J12*K12</f>
        <v>3.18</v>
      </c>
      <c r="M12" s="975">
        <v>1</v>
      </c>
      <c r="N12" s="336">
        <f t="shared" ref="N12:N25" si="2">L12*M12</f>
        <v>3.18</v>
      </c>
      <c r="P12" s="405">
        <f>SUM(L12)</f>
        <v>3.18</v>
      </c>
      <c r="Q12" s="406">
        <v>0</v>
      </c>
      <c r="R12" s="266">
        <f>SUM(N12*Q12)</f>
        <v>0</v>
      </c>
      <c r="S12" s="303">
        <f>SUM(N12-R12)</f>
        <v>3.18</v>
      </c>
      <c r="T12" s="293"/>
      <c r="U12" s="21"/>
      <c r="V12" s="21"/>
      <c r="W12" s="21"/>
      <c r="X12" s="21"/>
      <c r="Y12" s="21"/>
      <c r="AD12" s="77"/>
      <c r="AE12" s="77"/>
      <c r="AF12" s="21"/>
      <c r="AG12" s="21"/>
      <c r="AH12" s="21"/>
      <c r="AI12" s="21"/>
      <c r="AM12" s="77"/>
      <c r="AN12" s="77"/>
      <c r="AO12" s="77"/>
      <c r="AP12" s="77"/>
      <c r="AQ12" s="77"/>
      <c r="AU12" s="77"/>
      <c r="AV12" s="77"/>
      <c r="AW12" s="77"/>
      <c r="AX12" s="77"/>
      <c r="AY12" s="77"/>
      <c r="AZ12" s="78"/>
    </row>
    <row r="13" spans="2:52" ht="67.150000000000006" customHeight="1" x14ac:dyDescent="0.2">
      <c r="B13" s="100"/>
      <c r="C13" s="18"/>
      <c r="D13" s="16"/>
      <c r="E13" s="16"/>
      <c r="F13" s="6"/>
      <c r="G13" s="1074" t="s">
        <v>697</v>
      </c>
      <c r="H13" s="1075"/>
      <c r="I13" s="448"/>
      <c r="J13" s="449"/>
      <c r="K13" s="449"/>
      <c r="L13" s="503"/>
      <c r="M13" s="975"/>
      <c r="N13" s="336"/>
      <c r="P13" s="403"/>
      <c r="Q13" s="404"/>
      <c r="R13" s="266"/>
      <c r="S13" s="303"/>
      <c r="T13" s="293"/>
      <c r="U13" s="21"/>
      <c r="V13" s="21"/>
      <c r="W13" s="21"/>
      <c r="X13" s="21"/>
      <c r="Y13" s="21"/>
      <c r="AD13" s="77"/>
      <c r="AE13" s="77"/>
      <c r="AF13" s="21"/>
      <c r="AG13" s="21"/>
      <c r="AH13" s="21"/>
      <c r="AI13" s="21"/>
      <c r="AM13" s="77"/>
      <c r="AN13" s="77"/>
      <c r="AO13" s="77"/>
      <c r="AP13" s="77"/>
      <c r="AQ13" s="77"/>
      <c r="AU13" s="77"/>
      <c r="AV13" s="77"/>
      <c r="AW13" s="77"/>
      <c r="AX13" s="77"/>
      <c r="AY13" s="77"/>
      <c r="AZ13" s="78"/>
    </row>
    <row r="14" spans="2:52" ht="15.75" customHeight="1" x14ac:dyDescent="0.2">
      <c r="B14" s="99"/>
      <c r="C14" s="7"/>
      <c r="D14" s="19"/>
      <c r="E14" s="19"/>
      <c r="F14" s="20" t="s">
        <v>64</v>
      </c>
      <c r="G14" s="20" t="s">
        <v>65</v>
      </c>
      <c r="H14" s="339"/>
      <c r="I14" s="448" t="s">
        <v>61</v>
      </c>
      <c r="J14" s="449">
        <v>9.35</v>
      </c>
      <c r="K14" s="451">
        <f t="shared" ref="K14" si="3">N$3</f>
        <v>1</v>
      </c>
      <c r="L14" s="503">
        <f>J14*K14</f>
        <v>9.35</v>
      </c>
      <c r="M14" s="975">
        <v>1</v>
      </c>
      <c r="N14" s="336">
        <f t="shared" si="2"/>
        <v>9.35</v>
      </c>
      <c r="P14" s="405">
        <f>SUM(L14)</f>
        <v>9.35</v>
      </c>
      <c r="Q14" s="406">
        <v>0</v>
      </c>
      <c r="R14" s="266">
        <f>SUM(N14*Q14)</f>
        <v>0</v>
      </c>
      <c r="S14" s="303">
        <f>SUM(N14-R14)</f>
        <v>9.35</v>
      </c>
      <c r="T14" s="293"/>
      <c r="U14" s="21" t="s">
        <v>1</v>
      </c>
      <c r="V14" s="21"/>
      <c r="W14" s="21"/>
      <c r="X14" s="21"/>
      <c r="Y14" s="21"/>
      <c r="AD14" s="77"/>
      <c r="AE14" s="77"/>
      <c r="AF14" s="21"/>
      <c r="AG14" s="21"/>
      <c r="AH14" s="21"/>
      <c r="AI14" s="21"/>
      <c r="AM14" s="77"/>
      <c r="AN14" s="77"/>
      <c r="AO14" s="77"/>
      <c r="AP14" s="77"/>
      <c r="AQ14" s="77"/>
      <c r="AU14" s="77"/>
      <c r="AV14" s="77"/>
      <c r="AW14" s="77"/>
      <c r="AX14" s="77"/>
      <c r="AY14" s="77"/>
      <c r="AZ14" s="78"/>
    </row>
    <row r="15" spans="2:52" ht="96" customHeight="1" x14ac:dyDescent="0.2">
      <c r="B15" s="99"/>
      <c r="C15" s="7"/>
      <c r="D15" s="19"/>
      <c r="E15" s="19"/>
      <c r="F15" s="6"/>
      <c r="G15" s="1074" t="s">
        <v>664</v>
      </c>
      <c r="H15" s="1075"/>
      <c r="I15" s="448"/>
      <c r="J15" s="449"/>
      <c r="K15" s="449"/>
      <c r="L15" s="503"/>
      <c r="M15" s="975"/>
      <c r="N15" s="336"/>
      <c r="P15" s="403"/>
      <c r="Q15" s="404"/>
      <c r="R15" s="266"/>
      <c r="S15" s="303"/>
      <c r="T15" s="293"/>
      <c r="U15" s="21"/>
      <c r="V15" s="21"/>
      <c r="W15" s="21"/>
      <c r="X15" s="21"/>
      <c r="Y15" s="21"/>
      <c r="AD15" s="77"/>
      <c r="AE15" s="77"/>
      <c r="AF15" s="21"/>
      <c r="AG15" s="21"/>
      <c r="AH15" s="21"/>
      <c r="AI15" s="21"/>
      <c r="AM15" s="77"/>
      <c r="AN15" s="77"/>
      <c r="AO15" s="77"/>
      <c r="AP15" s="77"/>
      <c r="AQ15" s="77"/>
      <c r="AU15" s="77"/>
      <c r="AV15" s="77"/>
      <c r="AW15" s="77"/>
      <c r="AX15" s="77"/>
      <c r="AY15" s="77"/>
      <c r="AZ15" s="78"/>
    </row>
    <row r="16" spans="2:52" ht="15.75" hidden="1" customHeight="1" x14ac:dyDescent="0.2">
      <c r="B16" s="100"/>
      <c r="C16" s="18"/>
      <c r="D16" s="16"/>
      <c r="E16" s="16"/>
      <c r="F16" s="20" t="s">
        <v>66</v>
      </c>
      <c r="G16" s="20" t="s">
        <v>68</v>
      </c>
      <c r="H16" s="339"/>
      <c r="I16" s="448" t="s">
        <v>61</v>
      </c>
      <c r="J16" s="449">
        <v>0</v>
      </c>
      <c r="K16" s="449">
        <v>0</v>
      </c>
      <c r="L16" s="503">
        <f>J16*K16</f>
        <v>0</v>
      </c>
      <c r="M16" s="975"/>
      <c r="N16" s="336">
        <f t="shared" si="2"/>
        <v>0</v>
      </c>
      <c r="P16" s="405">
        <f>SUM(L16)</f>
        <v>0</v>
      </c>
      <c r="Q16" s="406">
        <v>0</v>
      </c>
      <c r="R16" s="266">
        <f>SUM(N16*Q16)</f>
        <v>0</v>
      </c>
      <c r="S16" s="303">
        <f>SUM(N16-R16)</f>
        <v>0</v>
      </c>
      <c r="T16" s="293"/>
      <c r="U16" s="21"/>
      <c r="V16" s="21"/>
      <c r="W16" s="21"/>
      <c r="X16" s="21"/>
      <c r="Y16" s="21"/>
      <c r="AD16" s="77"/>
      <c r="AE16" s="77"/>
      <c r="AF16" s="21"/>
      <c r="AG16" s="21"/>
      <c r="AH16" s="21"/>
      <c r="AI16" s="21"/>
      <c r="AM16" s="77"/>
      <c r="AN16" s="77"/>
      <c r="AO16" s="77"/>
      <c r="AP16" s="77"/>
      <c r="AQ16" s="77"/>
      <c r="AU16" s="77"/>
      <c r="AV16" s="77"/>
      <c r="AW16" s="77"/>
      <c r="AX16" s="77"/>
      <c r="AY16" s="77"/>
      <c r="AZ16" s="78"/>
    </row>
    <row r="17" spans="2:52" ht="79.5" hidden="1" customHeight="1" x14ac:dyDescent="0.2">
      <c r="B17" s="100"/>
      <c r="C17" s="18"/>
      <c r="D17" s="16"/>
      <c r="E17" s="16"/>
      <c r="F17" s="6"/>
      <c r="G17" s="1100" t="s">
        <v>711</v>
      </c>
      <c r="H17" s="1101"/>
      <c r="I17" s="448"/>
      <c r="J17" s="449"/>
      <c r="K17" s="449"/>
      <c r="L17" s="503">
        <f>J17*K17</f>
        <v>0</v>
      </c>
      <c r="M17" s="975"/>
      <c r="N17" s="336">
        <f t="shared" si="2"/>
        <v>0</v>
      </c>
      <c r="P17" s="407"/>
      <c r="Q17" s="408"/>
      <c r="R17" s="266"/>
      <c r="S17" s="303"/>
      <c r="T17" s="293"/>
      <c r="U17" s="21" t="s">
        <v>2</v>
      </c>
      <c r="V17" s="21"/>
      <c r="W17" s="21"/>
      <c r="X17" s="21"/>
      <c r="Y17" s="21"/>
      <c r="AD17" s="77"/>
      <c r="AE17" s="77"/>
      <c r="AF17" s="21"/>
      <c r="AG17" s="21"/>
      <c r="AH17" s="21"/>
      <c r="AI17" s="21"/>
      <c r="AM17" s="77"/>
      <c r="AN17" s="77"/>
      <c r="AO17" s="77"/>
      <c r="AP17" s="77"/>
      <c r="AQ17" s="77"/>
      <c r="AU17" s="77"/>
      <c r="AV17" s="77"/>
      <c r="AW17" s="77"/>
      <c r="AX17" s="77"/>
      <c r="AY17" s="77"/>
      <c r="AZ17" s="78"/>
    </row>
    <row r="18" spans="2:52" ht="15.75" customHeight="1" x14ac:dyDescent="0.2">
      <c r="B18" s="99"/>
      <c r="C18" s="7"/>
      <c r="D18" s="19"/>
      <c r="E18" s="19"/>
      <c r="F18" s="20" t="s">
        <v>66</v>
      </c>
      <c r="G18" s="20" t="s">
        <v>505</v>
      </c>
      <c r="H18" s="339"/>
      <c r="I18" s="448" t="s">
        <v>83</v>
      </c>
      <c r="J18" s="449">
        <v>3.07</v>
      </c>
      <c r="K18" s="451">
        <f t="shared" ref="K18" si="4">N$3</f>
        <v>1</v>
      </c>
      <c r="L18" s="503">
        <f>J18*K18</f>
        <v>3.07</v>
      </c>
      <c r="M18" s="975">
        <v>1</v>
      </c>
      <c r="N18" s="336">
        <f>L18*M18</f>
        <v>3.07</v>
      </c>
      <c r="P18" s="405">
        <f>SUM(L18)</f>
        <v>3.07</v>
      </c>
      <c r="Q18" s="406">
        <v>0</v>
      </c>
      <c r="R18" s="266">
        <f>SUM(N18*Q18)</f>
        <v>0</v>
      </c>
      <c r="S18" s="303">
        <f>SUM(N18-R18)</f>
        <v>3.07</v>
      </c>
      <c r="T18" s="293"/>
      <c r="U18" s="21" t="s">
        <v>1</v>
      </c>
      <c r="V18" s="21"/>
      <c r="W18" s="21"/>
      <c r="X18" s="21"/>
      <c r="Y18" s="21"/>
      <c r="AD18" s="77"/>
      <c r="AE18" s="77"/>
      <c r="AF18" s="21"/>
      <c r="AG18" s="21"/>
      <c r="AH18" s="21"/>
      <c r="AI18" s="21"/>
      <c r="AM18" s="77"/>
      <c r="AN18" s="77"/>
      <c r="AO18" s="77"/>
      <c r="AP18" s="77"/>
      <c r="AQ18" s="77"/>
      <c r="AU18" s="77"/>
      <c r="AV18" s="77"/>
      <c r="AW18" s="77"/>
      <c r="AX18" s="77"/>
      <c r="AY18" s="77"/>
      <c r="AZ18" s="78"/>
    </row>
    <row r="19" spans="2:52" ht="96.6" customHeight="1" x14ac:dyDescent="0.2">
      <c r="B19" s="99"/>
      <c r="C19" s="7"/>
      <c r="D19" s="19"/>
      <c r="E19" s="19"/>
      <c r="F19" s="6"/>
      <c r="G19" s="1074" t="s">
        <v>665</v>
      </c>
      <c r="H19" s="1075"/>
      <c r="I19" s="448"/>
      <c r="J19" s="449"/>
      <c r="K19" s="449"/>
      <c r="L19" s="503"/>
      <c r="M19" s="975"/>
      <c r="N19" s="336"/>
      <c r="P19" s="403"/>
      <c r="Q19" s="404"/>
      <c r="R19" s="266"/>
      <c r="S19" s="303"/>
      <c r="T19" s="293"/>
      <c r="U19" s="21"/>
      <c r="V19" s="21"/>
      <c r="W19" s="21"/>
      <c r="X19" s="21"/>
      <c r="Y19" s="21"/>
      <c r="AD19" s="77"/>
      <c r="AE19" s="77"/>
      <c r="AF19" s="21"/>
      <c r="AG19" s="21"/>
      <c r="AH19" s="21"/>
      <c r="AI19" s="21"/>
      <c r="AM19" s="77"/>
      <c r="AN19" s="77"/>
      <c r="AO19" s="77"/>
      <c r="AP19" s="77"/>
      <c r="AQ19" s="77"/>
      <c r="AU19" s="77"/>
      <c r="AV19" s="77"/>
      <c r="AW19" s="77"/>
      <c r="AX19" s="77"/>
      <c r="AY19" s="77"/>
      <c r="AZ19" s="78"/>
    </row>
    <row r="20" spans="2:52" ht="15.75" customHeight="1" x14ac:dyDescent="0.2">
      <c r="B20" s="100"/>
      <c r="C20" s="18"/>
      <c r="D20" s="16"/>
      <c r="E20" s="16"/>
      <c r="F20" s="20" t="s">
        <v>69</v>
      </c>
      <c r="G20" s="20" t="s">
        <v>494</v>
      </c>
      <c r="H20" s="86"/>
      <c r="I20" s="448" t="s">
        <v>61</v>
      </c>
      <c r="J20" s="449">
        <v>41.38</v>
      </c>
      <c r="K20" s="451">
        <f t="shared" ref="K20" si="5">N$3</f>
        <v>1</v>
      </c>
      <c r="L20" s="503">
        <f>J20*K20</f>
        <v>41.38</v>
      </c>
      <c r="M20" s="975">
        <v>1</v>
      </c>
      <c r="N20" s="336">
        <f t="shared" si="2"/>
        <v>41.38</v>
      </c>
      <c r="P20" s="405">
        <f>SUM(L20)</f>
        <v>41.38</v>
      </c>
      <c r="Q20" s="406">
        <v>0</v>
      </c>
      <c r="R20" s="266">
        <f>SUM(N20*Q20)</f>
        <v>0</v>
      </c>
      <c r="S20" s="303">
        <f>SUM(N20-R20)</f>
        <v>41.38</v>
      </c>
      <c r="T20" s="293"/>
      <c r="U20" s="21"/>
      <c r="V20" s="21"/>
      <c r="W20" s="21"/>
      <c r="X20" s="21"/>
      <c r="Y20" s="21"/>
      <c r="AD20" s="77"/>
      <c r="AE20" s="77"/>
      <c r="AF20" s="21"/>
      <c r="AG20" s="21"/>
      <c r="AH20" s="21"/>
      <c r="AI20" s="21"/>
      <c r="AM20" s="77"/>
      <c r="AN20" s="77"/>
      <c r="AO20" s="77"/>
      <c r="AP20" s="77"/>
      <c r="AQ20" s="77"/>
      <c r="AU20" s="77"/>
      <c r="AV20" s="77"/>
      <c r="AW20" s="77"/>
      <c r="AX20" s="77"/>
      <c r="AY20" s="77"/>
      <c r="AZ20" s="78"/>
    </row>
    <row r="21" spans="2:52" ht="64.900000000000006" customHeight="1" x14ac:dyDescent="0.2">
      <c r="B21" s="100"/>
      <c r="C21" s="18"/>
      <c r="D21" s="16"/>
      <c r="E21" s="16"/>
      <c r="F21" s="20"/>
      <c r="G21" s="1074" t="s">
        <v>696</v>
      </c>
      <c r="H21" s="1075"/>
      <c r="I21" s="448"/>
      <c r="J21" s="449"/>
      <c r="K21" s="449"/>
      <c r="L21" s="503"/>
      <c r="M21" s="975"/>
      <c r="N21" s="336"/>
      <c r="P21" s="403"/>
      <c r="Q21" s="404"/>
      <c r="R21" s="266"/>
      <c r="S21" s="303"/>
      <c r="T21" s="293"/>
      <c r="U21" s="21"/>
      <c r="V21" s="21"/>
      <c r="W21" s="21"/>
      <c r="X21" s="21"/>
      <c r="Y21" s="21"/>
      <c r="AD21" s="77"/>
      <c r="AE21" s="77"/>
      <c r="AF21" s="21"/>
      <c r="AG21" s="21"/>
      <c r="AH21" s="21"/>
      <c r="AI21" s="21"/>
      <c r="AM21" s="77"/>
      <c r="AN21" s="77"/>
      <c r="AO21" s="77"/>
      <c r="AP21" s="77"/>
      <c r="AQ21" s="77"/>
      <c r="AU21" s="77"/>
      <c r="AV21" s="77"/>
      <c r="AW21" s="77"/>
      <c r="AX21" s="77"/>
      <c r="AY21" s="77"/>
      <c r="AZ21" s="78"/>
    </row>
    <row r="22" spans="2:52" ht="15.75" customHeight="1" x14ac:dyDescent="0.2">
      <c r="B22" s="100"/>
      <c r="C22" s="18"/>
      <c r="D22" s="16"/>
      <c r="E22" s="16"/>
      <c r="F22" s="20" t="s">
        <v>71</v>
      </c>
      <c r="G22" s="20" t="s">
        <v>72</v>
      </c>
      <c r="H22" s="86"/>
      <c r="I22" s="448" t="s">
        <v>61</v>
      </c>
      <c r="J22" s="449">
        <v>2.3340000000000001</v>
      </c>
      <c r="K22" s="451">
        <f t="shared" ref="K22" si="6">N$3</f>
        <v>1</v>
      </c>
      <c r="L22" s="503">
        <f>J22*K22</f>
        <v>2.3340000000000001</v>
      </c>
      <c r="M22" s="975">
        <v>1</v>
      </c>
      <c r="N22" s="336">
        <f t="shared" si="2"/>
        <v>2.3340000000000001</v>
      </c>
      <c r="P22" s="405">
        <f>SUM(L22)</f>
        <v>2.3340000000000001</v>
      </c>
      <c r="Q22" s="406">
        <v>0</v>
      </c>
      <c r="R22" s="266">
        <f>SUM(N22*Q22)</f>
        <v>0</v>
      </c>
      <c r="S22" s="303">
        <f>SUM(N22-R22)</f>
        <v>2.3340000000000001</v>
      </c>
      <c r="T22" s="293"/>
      <c r="U22" s="21"/>
      <c r="V22" s="21"/>
      <c r="W22" s="21"/>
      <c r="X22" s="21"/>
      <c r="Y22" s="21"/>
      <c r="AD22" s="77"/>
      <c r="AE22" s="77"/>
      <c r="AF22" s="21"/>
      <c r="AG22" s="21"/>
      <c r="AH22" s="21"/>
      <c r="AI22" s="21"/>
      <c r="AM22" s="77"/>
      <c r="AN22" s="77"/>
      <c r="AO22" s="77"/>
      <c r="AP22" s="77"/>
      <c r="AQ22" s="77"/>
      <c r="AU22" s="77"/>
      <c r="AV22" s="77"/>
      <c r="AW22" s="77"/>
      <c r="AX22" s="77"/>
      <c r="AY22" s="77"/>
      <c r="AZ22" s="78"/>
    </row>
    <row r="23" spans="2:52" ht="67.150000000000006" customHeight="1" x14ac:dyDescent="0.2">
      <c r="B23" s="100"/>
      <c r="C23" s="18"/>
      <c r="D23" s="16"/>
      <c r="E23" s="16"/>
      <c r="F23" s="20"/>
      <c r="G23" s="1074" t="s">
        <v>661</v>
      </c>
      <c r="H23" s="1075"/>
      <c r="I23" s="448"/>
      <c r="J23" s="449"/>
      <c r="K23" s="449"/>
      <c r="L23" s="503"/>
      <c r="M23" s="975"/>
      <c r="N23" s="336"/>
      <c r="P23" s="403"/>
      <c r="Q23" s="404"/>
      <c r="R23" s="266"/>
      <c r="S23" s="303"/>
      <c r="T23" s="293"/>
      <c r="U23" s="21"/>
      <c r="V23" s="21"/>
      <c r="W23" s="21"/>
      <c r="X23" s="21"/>
      <c r="Y23" s="21"/>
      <c r="AD23" s="77"/>
      <c r="AE23" s="77"/>
      <c r="AF23" s="21"/>
      <c r="AG23" s="21"/>
      <c r="AH23" s="21"/>
      <c r="AI23" s="21"/>
      <c r="AM23" s="77"/>
      <c r="AN23" s="77"/>
      <c r="AO23" s="77"/>
      <c r="AP23" s="77"/>
      <c r="AQ23" s="77"/>
      <c r="AU23" s="77"/>
      <c r="AV23" s="77"/>
      <c r="AW23" s="77"/>
      <c r="AX23" s="77"/>
      <c r="AY23" s="77"/>
      <c r="AZ23" s="78"/>
    </row>
    <row r="24" spans="2:52" ht="15.75" customHeight="1" x14ac:dyDescent="0.2">
      <c r="B24" s="100"/>
      <c r="C24" s="18"/>
      <c r="D24" s="16"/>
      <c r="E24" s="20" t="s">
        <v>76</v>
      </c>
      <c r="F24" s="20" t="s">
        <v>77</v>
      </c>
      <c r="G24" s="17"/>
      <c r="H24" s="89"/>
      <c r="I24" s="448"/>
      <c r="J24" s="449"/>
      <c r="K24" s="449"/>
      <c r="L24" s="503"/>
      <c r="M24" s="975"/>
      <c r="N24" s="336"/>
      <c r="P24" s="403"/>
      <c r="Q24" s="404"/>
      <c r="R24" s="278"/>
      <c r="S24" s="304"/>
      <c r="T24" s="293"/>
      <c r="U24" s="21"/>
      <c r="V24" s="21"/>
      <c r="W24" s="21"/>
      <c r="X24" s="21"/>
      <c r="Y24" s="21"/>
      <c r="AD24" s="77"/>
      <c r="AE24" s="77"/>
      <c r="AF24" s="21"/>
      <c r="AG24" s="21"/>
      <c r="AH24" s="21"/>
      <c r="AI24" s="21"/>
      <c r="AM24" s="77"/>
      <c r="AN24" s="77"/>
      <c r="AO24" s="77"/>
      <c r="AP24" s="77"/>
      <c r="AQ24" s="77"/>
      <c r="AU24" s="77"/>
      <c r="AV24" s="77"/>
      <c r="AW24" s="77"/>
      <c r="AX24" s="77"/>
      <c r="AY24" s="77"/>
      <c r="AZ24" s="78"/>
    </row>
    <row r="25" spans="2:52" ht="15.75" customHeight="1" x14ac:dyDescent="0.2">
      <c r="B25" s="100"/>
      <c r="C25" s="18"/>
      <c r="D25" s="16"/>
      <c r="E25" s="16"/>
      <c r="F25" s="20" t="s">
        <v>78</v>
      </c>
      <c r="G25" s="20" t="s">
        <v>79</v>
      </c>
      <c r="H25" s="339"/>
      <c r="I25" s="448" t="s">
        <v>61</v>
      </c>
      <c r="J25" s="449">
        <v>9.39</v>
      </c>
      <c r="K25" s="451">
        <f t="shared" ref="K25" si="7">N$3</f>
        <v>1</v>
      </c>
      <c r="L25" s="503">
        <f>J25*K25</f>
        <v>9.39</v>
      </c>
      <c r="M25" s="975">
        <v>1</v>
      </c>
      <c r="N25" s="336">
        <f t="shared" si="2"/>
        <v>9.39</v>
      </c>
      <c r="P25" s="405">
        <f>SUM(L25)</f>
        <v>9.39</v>
      </c>
      <c r="Q25" s="406">
        <v>0</v>
      </c>
      <c r="R25" s="266">
        <f>SUM(N25*Q25)</f>
        <v>0</v>
      </c>
      <c r="S25" s="303">
        <f>SUM(N25-R25)</f>
        <v>9.39</v>
      </c>
      <c r="T25" s="293"/>
      <c r="U25" s="21"/>
      <c r="V25" s="21"/>
      <c r="W25" s="21"/>
      <c r="X25" s="21"/>
      <c r="Y25" s="21"/>
      <c r="AD25" s="77"/>
      <c r="AE25" s="77"/>
      <c r="AF25" s="21"/>
      <c r="AG25" s="21"/>
      <c r="AH25" s="21"/>
      <c r="AI25" s="21"/>
      <c r="AM25" s="77"/>
      <c r="AN25" s="77"/>
      <c r="AO25" s="77"/>
      <c r="AP25" s="77"/>
      <c r="AQ25" s="77"/>
      <c r="AU25" s="77"/>
      <c r="AV25" s="77"/>
      <c r="AW25" s="77"/>
      <c r="AX25" s="77"/>
      <c r="AY25" s="77"/>
      <c r="AZ25" s="78"/>
    </row>
    <row r="26" spans="2:52" ht="97.5" customHeight="1" x14ac:dyDescent="0.2">
      <c r="B26" s="100"/>
      <c r="C26" s="18"/>
      <c r="D26" s="16"/>
      <c r="E26" s="16"/>
      <c r="F26" s="6"/>
      <c r="G26" s="1074" t="s">
        <v>698</v>
      </c>
      <c r="H26" s="1075"/>
      <c r="I26" s="448"/>
      <c r="J26" s="449"/>
      <c r="K26" s="449"/>
      <c r="L26" s="503"/>
      <c r="M26" s="975"/>
      <c r="N26" s="336"/>
      <c r="P26" s="403"/>
      <c r="Q26" s="404"/>
      <c r="R26" s="266"/>
      <c r="S26" s="303"/>
      <c r="T26" s="293"/>
      <c r="U26" s="21"/>
      <c r="V26" s="21"/>
      <c r="W26" s="21"/>
      <c r="X26" s="21"/>
      <c r="Y26" s="21"/>
      <c r="AD26" s="77"/>
      <c r="AE26" s="77"/>
      <c r="AF26" s="21"/>
      <c r="AG26" s="21"/>
      <c r="AH26" s="21"/>
      <c r="AI26" s="21"/>
      <c r="AM26" s="77"/>
      <c r="AN26" s="77"/>
      <c r="AO26" s="77"/>
      <c r="AP26" s="77"/>
      <c r="AQ26" s="77"/>
      <c r="AU26" s="77"/>
      <c r="AV26" s="77"/>
      <c r="AW26" s="77"/>
      <c r="AX26" s="77"/>
      <c r="AY26" s="77"/>
      <c r="AZ26" s="78"/>
    </row>
    <row r="27" spans="2:52" ht="15.75" customHeight="1" x14ac:dyDescent="0.2">
      <c r="B27" s="100"/>
      <c r="C27" s="18"/>
      <c r="D27" s="114" t="s">
        <v>92</v>
      </c>
      <c r="E27" s="114"/>
      <c r="F27" s="111"/>
      <c r="G27" s="115"/>
      <c r="H27" s="340"/>
      <c r="I27" s="445"/>
      <c r="J27" s="446"/>
      <c r="K27" s="446"/>
      <c r="L27" s="504"/>
      <c r="M27" s="974"/>
      <c r="N27" s="286">
        <f>SUM(N28:N37)</f>
        <v>41.58</v>
      </c>
      <c r="P27" s="413"/>
      <c r="Q27" s="414"/>
      <c r="R27" s="316">
        <f>SUM(R28:R37)</f>
        <v>0</v>
      </c>
      <c r="S27" s="326">
        <f>SUM(S28:S37)</f>
        <v>41.58</v>
      </c>
      <c r="T27" s="293"/>
      <c r="U27" s="21"/>
      <c r="V27" s="21"/>
      <c r="W27" s="21"/>
      <c r="X27" s="21"/>
      <c r="Y27" s="21"/>
      <c r="AL27" s="77"/>
      <c r="AM27" s="77"/>
      <c r="AN27" s="77"/>
      <c r="AO27" s="77"/>
      <c r="AP27" s="77"/>
      <c r="AQ27" s="77"/>
      <c r="AT27" s="77"/>
      <c r="AU27" s="77"/>
      <c r="AV27" s="77"/>
      <c r="AW27" s="77"/>
      <c r="AX27" s="77"/>
      <c r="AY27" s="77"/>
    </row>
    <row r="28" spans="2:52" ht="15.75" customHeight="1" x14ac:dyDescent="0.2">
      <c r="B28" s="100"/>
      <c r="C28" s="18"/>
      <c r="D28" s="16"/>
      <c r="E28" s="20" t="s">
        <v>93</v>
      </c>
      <c r="F28" s="20" t="s">
        <v>94</v>
      </c>
      <c r="G28" s="88"/>
      <c r="H28" s="250"/>
      <c r="I28" s="448" t="s">
        <v>61</v>
      </c>
      <c r="J28" s="449">
        <v>13.86</v>
      </c>
      <c r="K28" s="451">
        <f t="shared" ref="K28" si="8">N$3</f>
        <v>1</v>
      </c>
      <c r="L28" s="503">
        <f>J28*K28</f>
        <v>13.86</v>
      </c>
      <c r="M28" s="975">
        <v>1</v>
      </c>
      <c r="N28" s="336">
        <f t="shared" ref="N28:N35" si="9">L28*M28</f>
        <v>13.86</v>
      </c>
      <c r="P28" s="405">
        <f>SUM(L28)</f>
        <v>13.86</v>
      </c>
      <c r="Q28" s="406">
        <v>0</v>
      </c>
      <c r="R28" s="266">
        <f>SUM(N28*Q28)</f>
        <v>0</v>
      </c>
      <c r="S28" s="303">
        <f>SUM(N28-R28)</f>
        <v>13.86</v>
      </c>
      <c r="T28" s="293"/>
      <c r="U28" s="21"/>
      <c r="V28" s="21"/>
      <c r="W28" s="21"/>
      <c r="X28" s="21"/>
      <c r="Y28" s="21"/>
      <c r="AK28" s="77"/>
      <c r="AL28" s="21"/>
      <c r="AM28" s="21"/>
      <c r="AN28" s="21"/>
      <c r="AO28" s="21"/>
      <c r="AP28" s="21"/>
      <c r="AQ28" s="21"/>
      <c r="AS28" s="77"/>
      <c r="AT28" s="21"/>
      <c r="AU28" s="21"/>
      <c r="AV28" s="21"/>
      <c r="AW28" s="21"/>
      <c r="AX28" s="21"/>
      <c r="AY28" s="21"/>
    </row>
    <row r="29" spans="2:52" ht="64.900000000000006" customHeight="1" x14ac:dyDescent="0.2">
      <c r="B29" s="99"/>
      <c r="C29" s="7"/>
      <c r="D29" s="16"/>
      <c r="E29" s="22"/>
      <c r="F29" s="1085" t="s">
        <v>666</v>
      </c>
      <c r="G29" s="1086"/>
      <c r="H29" s="1086"/>
      <c r="I29" s="448"/>
      <c r="J29" s="449"/>
      <c r="K29" s="451"/>
      <c r="L29" s="503"/>
      <c r="M29" s="975"/>
      <c r="N29" s="336"/>
      <c r="P29" s="405"/>
      <c r="Q29" s="406"/>
      <c r="R29" s="266"/>
      <c r="S29" s="303"/>
      <c r="T29" s="293"/>
      <c r="U29" s="21"/>
      <c r="V29" s="21" t="s">
        <v>2</v>
      </c>
      <c r="W29" s="21"/>
      <c r="X29" s="21"/>
      <c r="Y29" s="79"/>
    </row>
    <row r="30" spans="2:52" ht="15.75" customHeight="1" x14ac:dyDescent="0.2">
      <c r="B30" s="100"/>
      <c r="C30" s="18"/>
      <c r="D30" s="16"/>
      <c r="E30" s="20" t="s">
        <v>95</v>
      </c>
      <c r="F30" s="20" t="s">
        <v>96</v>
      </c>
      <c r="G30" s="88"/>
      <c r="H30" s="250"/>
      <c r="I30" s="448"/>
      <c r="J30" s="449"/>
      <c r="K30" s="451"/>
      <c r="L30" s="503"/>
      <c r="M30" s="975"/>
      <c r="N30" s="336"/>
      <c r="P30" s="403"/>
      <c r="Q30" s="404"/>
      <c r="R30" s="266"/>
      <c r="S30" s="303"/>
      <c r="T30" s="293"/>
      <c r="U30" s="21"/>
      <c r="V30" s="21"/>
      <c r="W30" s="21"/>
      <c r="X30" s="21"/>
      <c r="Y30" s="21"/>
      <c r="AK30" s="77"/>
      <c r="AL30" s="21"/>
      <c r="AM30" s="21"/>
      <c r="AN30" s="21"/>
      <c r="AO30" s="21"/>
      <c r="AP30" s="21"/>
      <c r="AQ30" s="21"/>
      <c r="AS30" s="77"/>
      <c r="AT30" s="21"/>
      <c r="AU30" s="21"/>
      <c r="AV30" s="21"/>
      <c r="AW30" s="21"/>
      <c r="AX30" s="21"/>
      <c r="AY30" s="21"/>
    </row>
    <row r="31" spans="2:52" ht="15.75" customHeight="1" x14ac:dyDescent="0.2">
      <c r="B31" s="100"/>
      <c r="C31" s="18"/>
      <c r="D31" s="16"/>
      <c r="E31" s="16"/>
      <c r="F31" s="20" t="s">
        <v>97</v>
      </c>
      <c r="G31" s="20" t="s">
        <v>98</v>
      </c>
      <c r="H31" s="86"/>
      <c r="I31" s="448" t="s">
        <v>61</v>
      </c>
      <c r="J31" s="449"/>
      <c r="K31" s="451">
        <f t="shared" ref="K31:K35" si="10">N$3</f>
        <v>1</v>
      </c>
      <c r="L31" s="503">
        <f>J31*K31</f>
        <v>0</v>
      </c>
      <c r="M31" s="975">
        <v>1</v>
      </c>
      <c r="N31" s="336">
        <f t="shared" si="9"/>
        <v>0</v>
      </c>
      <c r="P31" s="405">
        <f>SUM(L31)</f>
        <v>0</v>
      </c>
      <c r="Q31" s="406">
        <v>0</v>
      </c>
      <c r="R31" s="266">
        <f>SUM(N31*Q31)</f>
        <v>0</v>
      </c>
      <c r="S31" s="303">
        <f>SUM(N31-R31)</f>
        <v>0</v>
      </c>
      <c r="T31" s="293"/>
      <c r="U31" s="21"/>
      <c r="V31" s="21"/>
      <c r="W31" s="21"/>
      <c r="X31" s="21"/>
      <c r="Y31" s="21"/>
      <c r="AD31" s="77"/>
      <c r="AE31" s="77"/>
      <c r="AF31" s="21"/>
      <c r="AG31" s="21"/>
      <c r="AH31" s="21"/>
      <c r="AI31" s="21"/>
      <c r="AM31" s="77"/>
      <c r="AN31" s="77"/>
      <c r="AO31" s="77"/>
      <c r="AP31" s="77"/>
      <c r="AQ31" s="77"/>
      <c r="AU31" s="77"/>
      <c r="AV31" s="77"/>
      <c r="AW31" s="77"/>
      <c r="AX31" s="77"/>
      <c r="AY31" s="77"/>
      <c r="AZ31" s="78"/>
    </row>
    <row r="32" spans="2:52" ht="95.45" customHeight="1" x14ac:dyDescent="0.2">
      <c r="B32" s="100"/>
      <c r="C32" s="18"/>
      <c r="D32" s="16"/>
      <c r="E32" s="16"/>
      <c r="F32" s="20"/>
      <c r="G32" s="1074" t="s">
        <v>644</v>
      </c>
      <c r="H32" s="1075"/>
      <c r="I32" s="448"/>
      <c r="J32" s="449"/>
      <c r="K32" s="451"/>
      <c r="L32" s="503"/>
      <c r="M32" s="975"/>
      <c r="N32" s="336"/>
      <c r="P32" s="403"/>
      <c r="Q32" s="404"/>
      <c r="R32" s="266"/>
      <c r="S32" s="303"/>
      <c r="T32" s="293"/>
      <c r="U32" s="21"/>
      <c r="V32" s="21"/>
      <c r="W32" s="21"/>
      <c r="X32" s="21"/>
      <c r="Y32" s="21"/>
      <c r="AD32" s="77"/>
      <c r="AE32" s="77"/>
      <c r="AF32" s="21"/>
      <c r="AG32" s="21"/>
      <c r="AH32" s="21"/>
      <c r="AI32" s="21"/>
      <c r="AM32" s="77"/>
      <c r="AN32" s="77"/>
      <c r="AO32" s="77"/>
      <c r="AP32" s="77"/>
      <c r="AQ32" s="77"/>
      <c r="AU32" s="77"/>
      <c r="AV32" s="77"/>
      <c r="AW32" s="77"/>
      <c r="AX32" s="77"/>
      <c r="AY32" s="77"/>
      <c r="AZ32" s="78"/>
    </row>
    <row r="33" spans="2:52" ht="15.75" customHeight="1" x14ac:dyDescent="0.2">
      <c r="B33" s="100"/>
      <c r="C33" s="18"/>
      <c r="D33" s="16"/>
      <c r="E33" s="16"/>
      <c r="F33" s="20" t="s">
        <v>99</v>
      </c>
      <c r="G33" s="20" t="s">
        <v>72</v>
      </c>
      <c r="H33" s="86"/>
      <c r="I33" s="448" t="s">
        <v>61</v>
      </c>
      <c r="J33" s="449">
        <v>20.79</v>
      </c>
      <c r="K33" s="451">
        <f t="shared" si="10"/>
        <v>1</v>
      </c>
      <c r="L33" s="503">
        <f>J33*K33</f>
        <v>20.79</v>
      </c>
      <c r="M33" s="975">
        <v>1</v>
      </c>
      <c r="N33" s="336">
        <f t="shared" si="9"/>
        <v>20.79</v>
      </c>
      <c r="P33" s="405">
        <f>SUM(L33)</f>
        <v>20.79</v>
      </c>
      <c r="Q33" s="406">
        <v>0</v>
      </c>
      <c r="R33" s="266">
        <f>SUM(N33*Q33)</f>
        <v>0</v>
      </c>
      <c r="S33" s="303">
        <f>SUM(N33-R33)</f>
        <v>20.79</v>
      </c>
      <c r="T33" s="294"/>
      <c r="U33" s="21"/>
      <c r="V33" s="21"/>
      <c r="W33" s="21"/>
      <c r="X33" s="21"/>
      <c r="Y33" s="21"/>
      <c r="AD33" s="77"/>
      <c r="AE33" s="77"/>
      <c r="AF33" s="21"/>
      <c r="AG33" s="21"/>
      <c r="AH33" s="21"/>
      <c r="AI33" s="21"/>
      <c r="AM33" s="77"/>
      <c r="AN33" s="77"/>
      <c r="AO33" s="77"/>
      <c r="AP33" s="77"/>
      <c r="AQ33" s="77"/>
      <c r="AU33" s="77"/>
      <c r="AV33" s="77"/>
      <c r="AW33" s="77"/>
      <c r="AX33" s="77"/>
      <c r="AY33" s="77"/>
      <c r="AZ33" s="78"/>
    </row>
    <row r="34" spans="2:52" ht="69" customHeight="1" x14ac:dyDescent="0.2">
      <c r="B34" s="100"/>
      <c r="C34" s="18"/>
      <c r="D34" s="16"/>
      <c r="E34" s="16"/>
      <c r="F34" s="20"/>
      <c r="G34" s="1074" t="s">
        <v>645</v>
      </c>
      <c r="H34" s="1075"/>
      <c r="I34" s="448"/>
      <c r="J34" s="449"/>
      <c r="K34" s="451"/>
      <c r="L34" s="503"/>
      <c r="M34" s="975"/>
      <c r="N34" s="336"/>
      <c r="P34" s="405"/>
      <c r="Q34" s="406"/>
      <c r="R34" s="266"/>
      <c r="S34" s="303"/>
      <c r="T34" s="293"/>
      <c r="U34" s="21"/>
      <c r="V34" s="21"/>
      <c r="W34" s="21"/>
      <c r="X34" s="21"/>
      <c r="Y34" s="21"/>
      <c r="AD34" s="77"/>
      <c r="AE34" s="77"/>
      <c r="AF34" s="21"/>
      <c r="AG34" s="21"/>
      <c r="AH34" s="21"/>
      <c r="AI34" s="21"/>
      <c r="AM34" s="77"/>
      <c r="AN34" s="77"/>
      <c r="AO34" s="77"/>
      <c r="AP34" s="77"/>
      <c r="AQ34" s="77"/>
      <c r="AU34" s="77"/>
      <c r="AV34" s="77"/>
      <c r="AW34" s="77"/>
      <c r="AX34" s="77"/>
      <c r="AY34" s="77"/>
      <c r="AZ34" s="78"/>
    </row>
    <row r="35" spans="2:52" ht="15.75" customHeight="1" x14ac:dyDescent="0.2">
      <c r="B35" s="100"/>
      <c r="C35" s="18"/>
      <c r="D35" s="16"/>
      <c r="E35" s="16"/>
      <c r="F35" s="20" t="s">
        <v>100</v>
      </c>
      <c r="G35" s="20" t="s">
        <v>101</v>
      </c>
      <c r="H35" s="86"/>
      <c r="I35" s="448" t="s">
        <v>61</v>
      </c>
      <c r="J35" s="449">
        <v>6.93</v>
      </c>
      <c r="K35" s="451">
        <f t="shared" si="10"/>
        <v>1</v>
      </c>
      <c r="L35" s="503">
        <f>J35*K35</f>
        <v>6.93</v>
      </c>
      <c r="M35" s="975">
        <v>1</v>
      </c>
      <c r="N35" s="336">
        <f t="shared" si="9"/>
        <v>6.93</v>
      </c>
      <c r="P35" s="405">
        <f>SUM(L35)</f>
        <v>6.93</v>
      </c>
      <c r="Q35" s="406">
        <v>0</v>
      </c>
      <c r="R35" s="266">
        <f>SUM(N35*Q35)</f>
        <v>0</v>
      </c>
      <c r="S35" s="303">
        <f>SUM(N35-R35)</f>
        <v>6.93</v>
      </c>
      <c r="T35" s="293"/>
      <c r="U35" s="21"/>
      <c r="V35" s="21"/>
      <c r="W35" s="21"/>
      <c r="X35" s="21"/>
      <c r="Y35" s="21"/>
      <c r="AD35" s="77"/>
      <c r="AE35" s="77"/>
      <c r="AF35" s="21"/>
      <c r="AG35" s="21"/>
      <c r="AH35" s="21"/>
      <c r="AI35" s="21"/>
      <c r="AM35" s="77"/>
      <c r="AN35" s="77"/>
      <c r="AO35" s="77"/>
      <c r="AP35" s="77"/>
      <c r="AQ35" s="77"/>
      <c r="AU35" s="77"/>
      <c r="AV35" s="77"/>
      <c r="AW35" s="77"/>
      <c r="AX35" s="77"/>
      <c r="AY35" s="77"/>
      <c r="AZ35" s="78"/>
    </row>
    <row r="36" spans="2:52" ht="73.150000000000006" customHeight="1" x14ac:dyDescent="0.2">
      <c r="B36" s="100"/>
      <c r="C36" s="18"/>
      <c r="D36" s="16"/>
      <c r="E36" s="16"/>
      <c r="F36" s="20"/>
      <c r="G36" s="1074" t="s">
        <v>646</v>
      </c>
      <c r="H36" s="1075"/>
      <c r="I36" s="448"/>
      <c r="J36" s="449"/>
      <c r="K36" s="527"/>
      <c r="L36" s="503"/>
      <c r="M36" s="975"/>
      <c r="N36" s="336"/>
      <c r="P36" s="403"/>
      <c r="Q36" s="404"/>
      <c r="R36" s="266"/>
      <c r="S36" s="303"/>
      <c r="T36" s="293"/>
      <c r="U36" s="21"/>
      <c r="V36" s="21"/>
      <c r="W36" s="21"/>
      <c r="X36" s="21"/>
      <c r="Y36" s="21"/>
      <c r="AD36" s="77"/>
      <c r="AE36" s="77"/>
      <c r="AF36" s="21"/>
      <c r="AG36" s="21"/>
      <c r="AH36" s="21"/>
      <c r="AI36" s="21"/>
      <c r="AM36" s="77"/>
      <c r="AN36" s="77"/>
      <c r="AO36" s="77"/>
      <c r="AP36" s="77"/>
      <c r="AQ36" s="77"/>
      <c r="AU36" s="77"/>
      <c r="AV36" s="77"/>
      <c r="AW36" s="77"/>
      <c r="AX36" s="77"/>
      <c r="AY36" s="77"/>
      <c r="AZ36" s="78"/>
    </row>
    <row r="37" spans="2:52" ht="15.75" customHeight="1" x14ac:dyDescent="0.2">
      <c r="B37" s="99"/>
      <c r="C37" s="7"/>
      <c r="D37" s="7"/>
      <c r="E37" s="7"/>
      <c r="F37" s="6"/>
      <c r="G37" s="1102"/>
      <c r="H37" s="1103"/>
      <c r="I37" s="448"/>
      <c r="J37" s="449"/>
      <c r="K37" s="451"/>
      <c r="L37" s="503"/>
      <c r="M37" s="975"/>
      <c r="N37" s="335"/>
      <c r="P37" s="405"/>
      <c r="Q37" s="406"/>
      <c r="R37" s="266"/>
      <c r="S37" s="303"/>
      <c r="T37" s="293"/>
    </row>
    <row r="38" spans="2:52" ht="15.75" customHeight="1" x14ac:dyDescent="0.2">
      <c r="B38" s="145" t="s">
        <v>102</v>
      </c>
      <c r="C38" s="146"/>
      <c r="D38" s="124"/>
      <c r="E38" s="124"/>
      <c r="F38" s="125"/>
      <c r="G38" s="147"/>
      <c r="H38" s="341"/>
      <c r="I38" s="453"/>
      <c r="J38" s="454"/>
      <c r="K38" s="455"/>
      <c r="L38" s="505"/>
      <c r="M38" s="976"/>
      <c r="N38" s="384">
        <f>N39+N62+N85</f>
        <v>2681.48</v>
      </c>
      <c r="P38" s="411"/>
      <c r="Q38" s="412"/>
      <c r="R38" s="317">
        <f>R39+R62+R85</f>
        <v>0</v>
      </c>
      <c r="S38" s="327">
        <f>S39+S62+S85</f>
        <v>2681.48</v>
      </c>
      <c r="T38" s="293"/>
    </row>
    <row r="39" spans="2:52" ht="15.75" customHeight="1" x14ac:dyDescent="0.2">
      <c r="B39" s="100"/>
      <c r="C39" s="62" t="s">
        <v>103</v>
      </c>
      <c r="D39" s="87"/>
      <c r="E39" s="87"/>
      <c r="F39" s="59"/>
      <c r="G39" s="59"/>
      <c r="H39" s="342"/>
      <c r="I39" s="442"/>
      <c r="J39" s="443"/>
      <c r="K39" s="456"/>
      <c r="L39" s="506"/>
      <c r="M39" s="973"/>
      <c r="N39" s="287">
        <f>N40+N62</f>
        <v>1311.08</v>
      </c>
      <c r="P39" s="415"/>
      <c r="Q39" s="416"/>
      <c r="R39" s="318">
        <f>R40+R62</f>
        <v>0</v>
      </c>
      <c r="S39" s="328">
        <f>S40+S62</f>
        <v>1311.08</v>
      </c>
      <c r="T39" s="293"/>
    </row>
    <row r="40" spans="2:52" ht="15.75" customHeight="1" x14ac:dyDescent="0.2">
      <c r="B40" s="100"/>
      <c r="C40" s="18"/>
      <c r="D40" s="114" t="s">
        <v>104</v>
      </c>
      <c r="E40" s="114"/>
      <c r="F40" s="114"/>
      <c r="G40" s="115"/>
      <c r="H40" s="340"/>
      <c r="I40" s="457"/>
      <c r="J40" s="458"/>
      <c r="K40" s="459"/>
      <c r="L40" s="507"/>
      <c r="M40" s="977"/>
      <c r="N40" s="286">
        <f>SUM(N41:N61)</f>
        <v>188.67999999999995</v>
      </c>
      <c r="P40" s="409"/>
      <c r="Q40" s="410"/>
      <c r="R40" s="316">
        <f>SUM(R41:R61)</f>
        <v>0</v>
      </c>
      <c r="S40" s="326">
        <f>SUM(S41:S61)</f>
        <v>188.67999999999995</v>
      </c>
      <c r="T40" s="293"/>
    </row>
    <row r="41" spans="2:52" ht="15.75" customHeight="1" x14ac:dyDescent="0.2">
      <c r="B41" s="100"/>
      <c r="C41" s="18"/>
      <c r="D41" s="16"/>
      <c r="E41" s="20" t="s">
        <v>105</v>
      </c>
      <c r="F41" s="20" t="s">
        <v>106</v>
      </c>
      <c r="G41" s="18"/>
      <c r="H41" s="343"/>
      <c r="I41" s="448"/>
      <c r="J41" s="449"/>
      <c r="K41" s="528"/>
      <c r="L41" s="503"/>
      <c r="M41" s="975"/>
      <c r="N41" s="336"/>
      <c r="P41" s="405"/>
      <c r="Q41" s="406"/>
      <c r="R41" s="266"/>
      <c r="S41" s="303"/>
      <c r="T41" s="293"/>
    </row>
    <row r="42" spans="2:52" ht="15.75" customHeight="1" x14ac:dyDescent="0.2">
      <c r="B42" s="100"/>
      <c r="C42" s="18"/>
      <c r="D42" s="16"/>
      <c r="E42" s="16"/>
      <c r="F42" s="20" t="s">
        <v>107</v>
      </c>
      <c r="G42" s="20" t="s">
        <v>108</v>
      </c>
      <c r="H42" s="339"/>
      <c r="I42" s="448" t="s">
        <v>61</v>
      </c>
      <c r="J42" s="449">
        <v>8.8800000000000008</v>
      </c>
      <c r="K42" s="451">
        <f t="shared" ref="K42" si="11">N$3</f>
        <v>1</v>
      </c>
      <c r="L42" s="503">
        <f>J42*K42</f>
        <v>8.8800000000000008</v>
      </c>
      <c r="M42" s="975">
        <v>1</v>
      </c>
      <c r="N42" s="336">
        <f t="shared" ref="N42:N60" si="12">L42*M42</f>
        <v>8.8800000000000008</v>
      </c>
      <c r="P42" s="405">
        <f>SUM(L42)</f>
        <v>8.8800000000000008</v>
      </c>
      <c r="Q42" s="406">
        <v>0</v>
      </c>
      <c r="R42" s="266">
        <f>SUM(N42*Q42)</f>
        <v>0</v>
      </c>
      <c r="S42" s="303">
        <f>SUM(N42-R42)</f>
        <v>8.8800000000000008</v>
      </c>
      <c r="T42" s="293"/>
      <c r="U42" s="21"/>
      <c r="V42" s="21"/>
      <c r="W42" s="21"/>
      <c r="X42" s="21"/>
      <c r="Y42" s="21"/>
      <c r="AD42" s="77"/>
      <c r="AE42" s="77"/>
      <c r="AF42" s="21"/>
      <c r="AG42" s="21"/>
      <c r="AH42" s="21"/>
      <c r="AI42" s="21"/>
      <c r="AM42" s="77"/>
      <c r="AN42" s="77"/>
      <c r="AO42" s="77"/>
      <c r="AP42" s="77"/>
      <c r="AQ42" s="77"/>
      <c r="AU42" s="77"/>
      <c r="AV42" s="77"/>
      <c r="AW42" s="77"/>
      <c r="AX42" s="77"/>
      <c r="AY42" s="77"/>
      <c r="AZ42" s="78"/>
    </row>
    <row r="43" spans="2:52" ht="78.599999999999994" customHeight="1" x14ac:dyDescent="0.2">
      <c r="B43" s="100"/>
      <c r="C43" s="18"/>
      <c r="D43" s="16"/>
      <c r="E43" s="16"/>
      <c r="F43" s="6"/>
      <c r="G43" s="1074" t="s">
        <v>712</v>
      </c>
      <c r="H43" s="1075"/>
      <c r="I43" s="448"/>
      <c r="J43" s="449"/>
      <c r="K43" s="451"/>
      <c r="L43" s="503"/>
      <c r="M43" s="975"/>
      <c r="N43" s="336"/>
      <c r="P43" s="403"/>
      <c r="Q43" s="404"/>
      <c r="R43" s="248"/>
      <c r="S43" s="305"/>
      <c r="T43" s="292"/>
      <c r="U43" s="21"/>
      <c r="V43" s="21"/>
      <c r="W43" s="21"/>
      <c r="X43" s="21"/>
      <c r="Y43" s="21"/>
      <c r="AD43" s="77"/>
      <c r="AE43" s="77"/>
      <c r="AF43" s="21"/>
      <c r="AG43" s="21"/>
      <c r="AH43" s="21"/>
      <c r="AI43" s="21"/>
      <c r="AM43" s="77"/>
      <c r="AN43" s="77"/>
      <c r="AO43" s="77"/>
      <c r="AP43" s="77"/>
      <c r="AQ43" s="77"/>
      <c r="AU43" s="77"/>
      <c r="AV43" s="77"/>
      <c r="AW43" s="77"/>
      <c r="AX43" s="77"/>
      <c r="AY43" s="77"/>
      <c r="AZ43" s="78"/>
    </row>
    <row r="44" spans="2:52" ht="15.75" customHeight="1" x14ac:dyDescent="0.2">
      <c r="B44" s="100"/>
      <c r="C44" s="18"/>
      <c r="D44" s="16"/>
      <c r="E44" s="16"/>
      <c r="F44" s="20" t="s">
        <v>109</v>
      </c>
      <c r="G44" s="20" t="s">
        <v>110</v>
      </c>
      <c r="H44" s="339"/>
      <c r="I44" s="448" t="s">
        <v>61</v>
      </c>
      <c r="J44" s="449">
        <v>8.1999999999999993</v>
      </c>
      <c r="K44" s="451">
        <f t="shared" ref="K44" si="13">N$3</f>
        <v>1</v>
      </c>
      <c r="L44" s="503">
        <f>J44*K44</f>
        <v>8.1999999999999993</v>
      </c>
      <c r="M44" s="975">
        <v>1</v>
      </c>
      <c r="N44" s="336">
        <f t="shared" si="12"/>
        <v>8.1999999999999993</v>
      </c>
      <c r="P44" s="405">
        <f>SUM(L44)</f>
        <v>8.1999999999999993</v>
      </c>
      <c r="Q44" s="406">
        <v>0</v>
      </c>
      <c r="R44" s="266">
        <f>SUM(N44*Q44)</f>
        <v>0</v>
      </c>
      <c r="S44" s="303">
        <f>SUM(N44-R44)</f>
        <v>8.1999999999999993</v>
      </c>
      <c r="T44" s="292"/>
      <c r="U44" s="21"/>
      <c r="V44" s="21"/>
      <c r="W44" s="21"/>
      <c r="X44" s="21"/>
      <c r="Y44" s="21"/>
      <c r="AD44" s="77"/>
      <c r="AE44" s="77"/>
      <c r="AF44" s="21"/>
      <c r="AG44" s="21"/>
      <c r="AH44" s="21"/>
      <c r="AI44" s="21"/>
      <c r="AM44" s="77"/>
      <c r="AN44" s="77"/>
      <c r="AO44" s="77"/>
      <c r="AP44" s="77"/>
      <c r="AQ44" s="77"/>
      <c r="AU44" s="77"/>
      <c r="AV44" s="77"/>
      <c r="AW44" s="77"/>
      <c r="AX44" s="77"/>
      <c r="AY44" s="77"/>
      <c r="AZ44" s="78"/>
    </row>
    <row r="45" spans="2:52" ht="98.45" customHeight="1" x14ac:dyDescent="0.2">
      <c r="B45" s="100"/>
      <c r="C45" s="18"/>
      <c r="D45" s="16"/>
      <c r="E45" s="16"/>
      <c r="F45" s="6"/>
      <c r="G45" s="1074" t="s">
        <v>705</v>
      </c>
      <c r="H45" s="1075"/>
      <c r="I45" s="448"/>
      <c r="J45" s="449"/>
      <c r="K45" s="451"/>
      <c r="L45" s="503"/>
      <c r="M45" s="975"/>
      <c r="N45" s="336"/>
      <c r="P45" s="403"/>
      <c r="Q45" s="404"/>
      <c r="R45" s="248"/>
      <c r="S45" s="305"/>
      <c r="T45" s="292"/>
      <c r="U45" s="21"/>
      <c r="V45" s="21"/>
      <c r="W45" s="21"/>
      <c r="X45" s="21"/>
      <c r="Y45" s="21"/>
      <c r="AD45" s="77"/>
      <c r="AE45" s="77"/>
      <c r="AF45" s="21"/>
      <c r="AG45" s="21"/>
      <c r="AH45" s="21"/>
      <c r="AI45" s="21"/>
      <c r="AM45" s="77"/>
      <c r="AN45" s="77"/>
      <c r="AO45" s="77"/>
      <c r="AP45" s="77"/>
      <c r="AQ45" s="77"/>
      <c r="AU45" s="77"/>
      <c r="AV45" s="77"/>
      <c r="AW45" s="77"/>
      <c r="AX45" s="77"/>
      <c r="AY45" s="77"/>
      <c r="AZ45" s="78"/>
    </row>
    <row r="46" spans="2:52" ht="15.75" customHeight="1" x14ac:dyDescent="0.2">
      <c r="B46" s="100"/>
      <c r="C46" s="18"/>
      <c r="D46" s="20"/>
      <c r="E46" s="20"/>
      <c r="F46" s="20" t="s">
        <v>112</v>
      </c>
      <c r="G46" s="20" t="s">
        <v>113</v>
      </c>
      <c r="H46" s="89"/>
      <c r="I46" s="448" t="s">
        <v>153</v>
      </c>
      <c r="J46" s="449">
        <v>110.46</v>
      </c>
      <c r="K46" s="451">
        <f t="shared" ref="K46" si="14">N$3</f>
        <v>1</v>
      </c>
      <c r="L46" s="503">
        <f>J46*K46</f>
        <v>110.46</v>
      </c>
      <c r="M46" s="975">
        <v>1</v>
      </c>
      <c r="N46" s="336">
        <f t="shared" si="12"/>
        <v>110.46</v>
      </c>
      <c r="P46" s="405">
        <f>SUM(L46)</f>
        <v>110.46</v>
      </c>
      <c r="Q46" s="406">
        <v>0</v>
      </c>
      <c r="R46" s="266">
        <f>SUM(N46*Q46)</f>
        <v>0</v>
      </c>
      <c r="S46" s="303">
        <f>SUM(N46-R46)</f>
        <v>110.46</v>
      </c>
      <c r="T46" s="292"/>
    </row>
    <row r="47" spans="2:52" ht="97.9" customHeight="1" x14ac:dyDescent="0.2">
      <c r="B47" s="100"/>
      <c r="C47" s="18"/>
      <c r="D47" s="20"/>
      <c r="E47" s="20"/>
      <c r="F47" s="17"/>
      <c r="G47" s="1074" t="s">
        <v>704</v>
      </c>
      <c r="H47" s="1075"/>
      <c r="I47" s="448"/>
      <c r="J47" s="449"/>
      <c r="K47" s="451"/>
      <c r="L47" s="503"/>
      <c r="M47" s="975"/>
      <c r="N47" s="336"/>
      <c r="P47" s="403"/>
      <c r="Q47" s="404"/>
      <c r="R47" s="271"/>
      <c r="S47" s="306"/>
      <c r="T47" s="292"/>
    </row>
    <row r="48" spans="2:52" ht="15.75" customHeight="1" x14ac:dyDescent="0.2">
      <c r="B48" s="100"/>
      <c r="C48" s="18"/>
      <c r="D48" s="16"/>
      <c r="E48" s="16"/>
      <c r="F48" s="20" t="s">
        <v>115</v>
      </c>
      <c r="G48" s="20" t="s">
        <v>116</v>
      </c>
      <c r="H48" s="339"/>
      <c r="I48" s="448" t="s">
        <v>61</v>
      </c>
      <c r="J48" s="449">
        <v>2.552</v>
      </c>
      <c r="K48" s="451">
        <f t="shared" ref="K48" si="15">N$3</f>
        <v>1</v>
      </c>
      <c r="L48" s="503">
        <f>J48*K48</f>
        <v>2.552</v>
      </c>
      <c r="M48" s="975">
        <v>1</v>
      </c>
      <c r="N48" s="336">
        <f t="shared" si="12"/>
        <v>2.552</v>
      </c>
      <c r="P48" s="405">
        <f>SUM(L48)</f>
        <v>2.552</v>
      </c>
      <c r="Q48" s="406">
        <v>0</v>
      </c>
      <c r="R48" s="266">
        <f>SUM(N48*Q48)</f>
        <v>0</v>
      </c>
      <c r="S48" s="303">
        <f>SUM(N48-R48)</f>
        <v>2.552</v>
      </c>
      <c r="T48" s="292"/>
      <c r="U48" s="21"/>
      <c r="V48" s="21"/>
      <c r="W48" s="21"/>
      <c r="X48" s="21"/>
      <c r="Y48" s="21"/>
      <c r="AD48" s="77"/>
      <c r="AE48" s="77"/>
      <c r="AF48" s="21"/>
      <c r="AG48" s="21"/>
      <c r="AH48" s="21"/>
      <c r="AI48" s="21"/>
      <c r="AM48" s="77"/>
      <c r="AN48" s="77"/>
      <c r="AO48" s="77"/>
      <c r="AP48" s="77"/>
      <c r="AQ48" s="77"/>
      <c r="AU48" s="77"/>
      <c r="AV48" s="77"/>
      <c r="AW48" s="77"/>
      <c r="AX48" s="77"/>
      <c r="AY48" s="77"/>
      <c r="AZ48" s="78"/>
    </row>
    <row r="49" spans="2:52" ht="99.6" customHeight="1" x14ac:dyDescent="0.2">
      <c r="B49" s="100"/>
      <c r="C49" s="18"/>
      <c r="D49" s="16"/>
      <c r="E49" s="16"/>
      <c r="F49" s="6"/>
      <c r="G49" s="1074" t="s">
        <v>706</v>
      </c>
      <c r="H49" s="1075"/>
      <c r="I49" s="448"/>
      <c r="J49" s="449"/>
      <c r="K49" s="451"/>
      <c r="L49" s="503"/>
      <c r="M49" s="975"/>
      <c r="N49" s="336"/>
      <c r="P49" s="405"/>
      <c r="Q49" s="406"/>
      <c r="R49" s="266"/>
      <c r="S49" s="303"/>
      <c r="T49" s="292"/>
      <c r="U49" s="21"/>
      <c r="V49" s="21"/>
      <c r="W49" s="21"/>
      <c r="X49" s="21"/>
      <c r="Y49" s="21"/>
      <c r="AD49" s="77"/>
      <c r="AE49" s="77"/>
      <c r="AF49" s="21"/>
      <c r="AG49" s="21"/>
      <c r="AH49" s="21"/>
      <c r="AI49" s="21"/>
      <c r="AM49" s="77"/>
      <c r="AN49" s="77"/>
      <c r="AO49" s="77"/>
      <c r="AP49" s="77"/>
      <c r="AQ49" s="77"/>
      <c r="AU49" s="77"/>
      <c r="AV49" s="77"/>
      <c r="AW49" s="77"/>
      <c r="AX49" s="77"/>
      <c r="AY49" s="77"/>
      <c r="AZ49" s="78"/>
    </row>
    <row r="50" spans="2:52" ht="15.75" customHeight="1" x14ac:dyDescent="0.2">
      <c r="B50" s="100"/>
      <c r="C50" s="18"/>
      <c r="D50" s="16"/>
      <c r="E50" s="16"/>
      <c r="F50" s="20" t="s">
        <v>117</v>
      </c>
      <c r="G50" s="20" t="s">
        <v>864</v>
      </c>
      <c r="H50" s="339"/>
      <c r="I50" s="448" t="s">
        <v>83</v>
      </c>
      <c r="J50" s="449">
        <v>0</v>
      </c>
      <c r="K50" s="451">
        <f t="shared" ref="K50" si="16">N$3</f>
        <v>1</v>
      </c>
      <c r="L50" s="503">
        <f>J50*K50</f>
        <v>0</v>
      </c>
      <c r="M50" s="975">
        <v>1</v>
      </c>
      <c r="N50" s="336">
        <f t="shared" si="12"/>
        <v>0</v>
      </c>
      <c r="P50" s="405">
        <f>SUM(L50)</f>
        <v>0</v>
      </c>
      <c r="Q50" s="406">
        <v>0</v>
      </c>
      <c r="R50" s="266">
        <f>SUM(N50*Q50)</f>
        <v>0</v>
      </c>
      <c r="S50" s="303">
        <f>SUM(N50-R50)</f>
        <v>0</v>
      </c>
      <c r="T50" s="292"/>
      <c r="U50" s="21"/>
      <c r="V50" s="21"/>
      <c r="W50" s="21"/>
      <c r="X50" s="21"/>
      <c r="Y50" s="21"/>
      <c r="AD50" s="77"/>
      <c r="AE50" s="77"/>
      <c r="AF50" s="21"/>
      <c r="AG50" s="21"/>
      <c r="AH50" s="21"/>
      <c r="AI50" s="21"/>
      <c r="AM50" s="77"/>
      <c r="AN50" s="77"/>
      <c r="AO50" s="77"/>
      <c r="AP50" s="77"/>
      <c r="AQ50" s="77"/>
      <c r="AU50" s="77"/>
      <c r="AV50" s="77"/>
      <c r="AW50" s="77"/>
      <c r="AX50" s="77"/>
      <c r="AY50" s="77"/>
      <c r="AZ50" s="78"/>
    </row>
    <row r="51" spans="2:52" ht="82.15" customHeight="1" x14ac:dyDescent="0.2">
      <c r="B51" s="100"/>
      <c r="C51" s="18"/>
      <c r="D51" s="16"/>
      <c r="E51" s="16"/>
      <c r="F51" s="6"/>
      <c r="G51" s="1074" t="s">
        <v>667</v>
      </c>
      <c r="H51" s="1075"/>
      <c r="I51" s="448"/>
      <c r="J51" s="449"/>
      <c r="K51" s="451"/>
      <c r="L51" s="503"/>
      <c r="M51" s="975"/>
      <c r="N51" s="336"/>
      <c r="P51" s="405"/>
      <c r="Q51" s="406"/>
      <c r="R51" s="266"/>
      <c r="S51" s="303"/>
      <c r="T51" s="292"/>
      <c r="U51" s="21"/>
      <c r="V51" s="21"/>
      <c r="W51" s="21"/>
      <c r="X51" s="21"/>
      <c r="Y51" s="21"/>
      <c r="AD51" s="77"/>
      <c r="AE51" s="77"/>
      <c r="AF51" s="21"/>
      <c r="AG51" s="21"/>
      <c r="AH51" s="21"/>
      <c r="AI51" s="21"/>
      <c r="AM51" s="77"/>
      <c r="AN51" s="77"/>
      <c r="AO51" s="77"/>
      <c r="AP51" s="77"/>
      <c r="AQ51" s="77"/>
      <c r="AU51" s="77"/>
      <c r="AV51" s="77"/>
      <c r="AW51" s="77"/>
      <c r="AX51" s="77"/>
      <c r="AY51" s="77"/>
      <c r="AZ51" s="78"/>
    </row>
    <row r="52" spans="2:52" ht="15.75" customHeight="1" x14ac:dyDescent="0.2">
      <c r="B52" s="100"/>
      <c r="C52" s="18"/>
      <c r="D52" s="16"/>
      <c r="E52" s="20" t="s">
        <v>120</v>
      </c>
      <c r="F52" s="20" t="s">
        <v>121</v>
      </c>
      <c r="G52" s="18"/>
      <c r="H52" s="343"/>
      <c r="I52" s="448"/>
      <c r="J52" s="449"/>
      <c r="K52" s="451"/>
      <c r="L52" s="503"/>
      <c r="M52" s="975"/>
      <c r="N52" s="336"/>
      <c r="P52" s="403"/>
      <c r="Q52" s="404"/>
      <c r="R52" s="271"/>
      <c r="S52" s="306"/>
      <c r="T52" s="292"/>
    </row>
    <row r="53" spans="2:52" ht="15.75" customHeight="1" x14ac:dyDescent="0.2">
      <c r="B53" s="100"/>
      <c r="C53" s="18"/>
      <c r="D53" s="20"/>
      <c r="E53" s="20"/>
      <c r="F53" s="20" t="s">
        <v>112</v>
      </c>
      <c r="G53" s="20" t="s">
        <v>123</v>
      </c>
      <c r="H53" s="89"/>
      <c r="I53" s="448" t="s">
        <v>153</v>
      </c>
      <c r="J53" s="449">
        <v>50.19</v>
      </c>
      <c r="K53" s="451">
        <f t="shared" ref="K53:K57" si="17">N$3</f>
        <v>1</v>
      </c>
      <c r="L53" s="503">
        <f>J53*K53</f>
        <v>50.19</v>
      </c>
      <c r="M53" s="975">
        <v>1</v>
      </c>
      <c r="N53" s="336">
        <f t="shared" si="12"/>
        <v>50.19</v>
      </c>
      <c r="P53" s="405">
        <f>SUM(L53)</f>
        <v>50.19</v>
      </c>
      <c r="Q53" s="406">
        <v>0</v>
      </c>
      <c r="R53" s="266">
        <f>SUM(N53*Q53)</f>
        <v>0</v>
      </c>
      <c r="S53" s="303">
        <f>SUM(N53-R53)</f>
        <v>50.19</v>
      </c>
      <c r="T53" s="292"/>
    </row>
    <row r="54" spans="2:52" ht="94.15" customHeight="1" x14ac:dyDescent="0.2">
      <c r="B54" s="100"/>
      <c r="C54" s="18"/>
      <c r="D54" s="20"/>
      <c r="E54" s="20"/>
      <c r="F54" s="17"/>
      <c r="G54" s="1074" t="s">
        <v>704</v>
      </c>
      <c r="H54" s="1075"/>
      <c r="I54" s="448"/>
      <c r="J54" s="449"/>
      <c r="K54" s="451"/>
      <c r="L54" s="503"/>
      <c r="M54" s="975"/>
      <c r="N54" s="336"/>
      <c r="P54" s="405"/>
      <c r="Q54" s="406"/>
      <c r="R54" s="266"/>
      <c r="S54" s="303"/>
      <c r="T54" s="292"/>
    </row>
    <row r="55" spans="2:52" ht="15.75" customHeight="1" x14ac:dyDescent="0.2">
      <c r="B55" s="100"/>
      <c r="C55" s="18"/>
      <c r="D55" s="16"/>
      <c r="E55" s="16"/>
      <c r="F55" s="20" t="s">
        <v>109</v>
      </c>
      <c r="G55" s="20" t="s">
        <v>124</v>
      </c>
      <c r="H55" s="339"/>
      <c r="I55" s="448" t="s">
        <v>61</v>
      </c>
      <c r="J55" s="449">
        <v>0.67</v>
      </c>
      <c r="K55" s="451">
        <f t="shared" si="17"/>
        <v>1</v>
      </c>
      <c r="L55" s="503">
        <f>J55*K55</f>
        <v>0.67</v>
      </c>
      <c r="M55" s="975">
        <v>1</v>
      </c>
      <c r="N55" s="336">
        <f t="shared" si="12"/>
        <v>0.67</v>
      </c>
      <c r="P55" s="405">
        <f>SUM(L55)</f>
        <v>0.67</v>
      </c>
      <c r="Q55" s="406">
        <v>0</v>
      </c>
      <c r="R55" s="266">
        <f>SUM(N55*Q55)</f>
        <v>0</v>
      </c>
      <c r="S55" s="303">
        <f>SUM(N55-R55)</f>
        <v>0.67</v>
      </c>
      <c r="T55" s="292"/>
      <c r="U55" s="21"/>
      <c r="V55" s="21"/>
      <c r="W55" s="21"/>
      <c r="X55" s="21"/>
      <c r="Y55" s="21"/>
      <c r="AD55" s="77"/>
      <c r="AE55" s="77"/>
      <c r="AF55" s="21"/>
      <c r="AG55" s="21"/>
      <c r="AH55" s="21"/>
      <c r="AI55" s="21"/>
      <c r="AM55" s="77"/>
      <c r="AN55" s="77"/>
      <c r="AO55" s="77"/>
      <c r="AP55" s="77"/>
      <c r="AQ55" s="77"/>
      <c r="AU55" s="77"/>
      <c r="AV55" s="77"/>
      <c r="AW55" s="77"/>
      <c r="AX55" s="77"/>
      <c r="AY55" s="77"/>
      <c r="AZ55" s="78"/>
    </row>
    <row r="56" spans="2:52" ht="94.9" customHeight="1" x14ac:dyDescent="0.2">
      <c r="B56" s="100"/>
      <c r="C56" s="18"/>
      <c r="D56" s="16"/>
      <c r="E56" s="16"/>
      <c r="F56" s="6"/>
      <c r="G56" s="1074" t="s">
        <v>705</v>
      </c>
      <c r="H56" s="1075"/>
      <c r="I56" s="448"/>
      <c r="J56" s="449"/>
      <c r="K56" s="451"/>
      <c r="L56" s="503"/>
      <c r="M56" s="975"/>
      <c r="N56" s="336"/>
      <c r="P56" s="403"/>
      <c r="Q56" s="404"/>
      <c r="R56" s="271"/>
      <c r="S56" s="306"/>
      <c r="T56" s="292"/>
      <c r="U56" s="21"/>
      <c r="V56" s="21"/>
      <c r="W56" s="21"/>
      <c r="X56" s="21"/>
      <c r="Y56" s="21"/>
      <c r="AD56" s="77"/>
      <c r="AE56" s="77"/>
      <c r="AF56" s="21"/>
      <c r="AG56" s="21"/>
      <c r="AH56" s="21"/>
      <c r="AI56" s="21"/>
      <c r="AM56" s="77"/>
      <c r="AN56" s="77"/>
      <c r="AO56" s="77"/>
      <c r="AP56" s="77"/>
      <c r="AQ56" s="77"/>
      <c r="AU56" s="77"/>
      <c r="AV56" s="77"/>
      <c r="AW56" s="77"/>
      <c r="AX56" s="77"/>
      <c r="AY56" s="77"/>
      <c r="AZ56" s="78"/>
    </row>
    <row r="57" spans="2:52" ht="15.75" customHeight="1" x14ac:dyDescent="0.2">
      <c r="B57" s="100"/>
      <c r="C57" s="18"/>
      <c r="D57" s="16"/>
      <c r="E57" s="16"/>
      <c r="F57" s="20" t="s">
        <v>109</v>
      </c>
      <c r="G57" s="20" t="s">
        <v>125</v>
      </c>
      <c r="H57" s="339"/>
      <c r="I57" s="448" t="s">
        <v>61</v>
      </c>
      <c r="J57" s="449">
        <v>0.52800000000000002</v>
      </c>
      <c r="K57" s="451">
        <f t="shared" si="17"/>
        <v>1</v>
      </c>
      <c r="L57" s="503">
        <f>J57*K57</f>
        <v>0.52800000000000002</v>
      </c>
      <c r="M57" s="975">
        <v>1</v>
      </c>
      <c r="N57" s="336">
        <f t="shared" si="12"/>
        <v>0.52800000000000002</v>
      </c>
      <c r="P57" s="405">
        <f>SUM(L57)</f>
        <v>0.52800000000000002</v>
      </c>
      <c r="Q57" s="406">
        <v>0</v>
      </c>
      <c r="R57" s="266">
        <f>SUM(N57*Q57)</f>
        <v>0</v>
      </c>
      <c r="S57" s="303">
        <f>SUM(N57-R57)</f>
        <v>0.52800000000000002</v>
      </c>
      <c r="T57" s="292"/>
      <c r="U57" s="21"/>
      <c r="V57" s="21"/>
      <c r="W57" s="21"/>
      <c r="X57" s="21"/>
      <c r="Y57" s="21"/>
      <c r="AD57" s="77"/>
      <c r="AE57" s="77"/>
      <c r="AF57" s="21"/>
      <c r="AG57" s="21"/>
      <c r="AH57" s="21"/>
      <c r="AI57" s="21"/>
      <c r="AM57" s="77"/>
      <c r="AN57" s="77"/>
      <c r="AO57" s="77"/>
      <c r="AP57" s="77"/>
      <c r="AQ57" s="77"/>
      <c r="AU57" s="77"/>
      <c r="AV57" s="77"/>
      <c r="AW57" s="77"/>
      <c r="AX57" s="77"/>
      <c r="AY57" s="77"/>
      <c r="AZ57" s="78"/>
    </row>
    <row r="58" spans="2:52" ht="96" customHeight="1" x14ac:dyDescent="0.2">
      <c r="B58" s="100"/>
      <c r="C58" s="18"/>
      <c r="D58" s="16"/>
      <c r="E58" s="16"/>
      <c r="F58" s="6"/>
      <c r="G58" s="1074" t="s">
        <v>713</v>
      </c>
      <c r="H58" s="1075"/>
      <c r="I58" s="448"/>
      <c r="J58" s="449"/>
      <c r="K58" s="451"/>
      <c r="L58" s="503"/>
      <c r="M58" s="975"/>
      <c r="N58" s="336"/>
      <c r="P58" s="403"/>
      <c r="Q58" s="404"/>
      <c r="R58" s="271"/>
      <c r="S58" s="306"/>
      <c r="T58" s="292"/>
      <c r="U58" s="21"/>
      <c r="V58" s="21"/>
      <c r="W58" s="21"/>
      <c r="X58" s="21"/>
      <c r="Y58" s="21"/>
      <c r="AD58" s="77"/>
      <c r="AE58" s="77"/>
      <c r="AF58" s="21"/>
      <c r="AG58" s="21"/>
      <c r="AH58" s="21"/>
      <c r="AI58" s="21"/>
      <c r="AM58" s="77"/>
      <c r="AN58" s="77"/>
      <c r="AO58" s="77"/>
      <c r="AP58" s="77"/>
      <c r="AQ58" s="77"/>
      <c r="AU58" s="77"/>
      <c r="AV58" s="77"/>
      <c r="AW58" s="77"/>
      <c r="AX58" s="77"/>
      <c r="AY58" s="77"/>
      <c r="AZ58" s="78"/>
    </row>
    <row r="59" spans="2:52" ht="15.75" customHeight="1" x14ac:dyDescent="0.2">
      <c r="B59" s="100"/>
      <c r="C59" s="18"/>
      <c r="D59" s="16"/>
      <c r="E59" s="20" t="s">
        <v>129</v>
      </c>
      <c r="F59" s="20" t="s">
        <v>130</v>
      </c>
      <c r="G59" s="18"/>
      <c r="H59" s="343"/>
      <c r="I59" s="448"/>
      <c r="J59" s="449"/>
      <c r="K59" s="451"/>
      <c r="L59" s="503"/>
      <c r="M59" s="975"/>
      <c r="N59" s="336"/>
      <c r="P59" s="403"/>
      <c r="Q59" s="404"/>
      <c r="R59" s="271"/>
      <c r="S59" s="306"/>
      <c r="T59" s="292"/>
    </row>
    <row r="60" spans="2:52" ht="15.75" customHeight="1" x14ac:dyDescent="0.2">
      <c r="B60" s="100"/>
      <c r="C60" s="18"/>
      <c r="D60" s="16"/>
      <c r="E60" s="16"/>
      <c r="F60" s="20" t="s">
        <v>131</v>
      </c>
      <c r="G60" s="20" t="s">
        <v>506</v>
      </c>
      <c r="I60" s="448" t="s">
        <v>153</v>
      </c>
      <c r="J60" s="449">
        <v>7.2</v>
      </c>
      <c r="K60" s="451">
        <f>N$3</f>
        <v>1</v>
      </c>
      <c r="L60" s="503">
        <f>J60*K60</f>
        <v>7.2</v>
      </c>
      <c r="M60" s="975">
        <v>1</v>
      </c>
      <c r="N60" s="336">
        <f t="shared" si="12"/>
        <v>7.2</v>
      </c>
      <c r="P60" s="405">
        <f>SUM(L60)</f>
        <v>7.2</v>
      </c>
      <c r="Q60" s="406">
        <v>0</v>
      </c>
      <c r="R60" s="266">
        <f>SUM(N60*Q60)</f>
        <v>0</v>
      </c>
      <c r="S60" s="303">
        <f>SUM(N60-R60)</f>
        <v>7.2</v>
      </c>
      <c r="T60" s="292"/>
    </row>
    <row r="61" spans="2:52" ht="85.15" customHeight="1" x14ac:dyDescent="0.2">
      <c r="B61" s="100"/>
      <c r="C61" s="18"/>
      <c r="D61" s="16"/>
      <c r="E61" s="16"/>
      <c r="F61" s="20"/>
      <c r="G61" s="1074" t="s">
        <v>707</v>
      </c>
      <c r="H61" s="1075"/>
      <c r="I61" s="467"/>
      <c r="J61" s="461"/>
      <c r="K61" s="529"/>
      <c r="L61" s="510"/>
      <c r="M61" s="520"/>
      <c r="N61" s="336"/>
      <c r="P61" s="403"/>
      <c r="Q61" s="404"/>
      <c r="R61" s="271"/>
      <c r="S61" s="306"/>
      <c r="T61" s="292"/>
    </row>
    <row r="62" spans="2:52" ht="15.75" customHeight="1" x14ac:dyDescent="0.2">
      <c r="B62" s="100"/>
      <c r="C62" s="18"/>
      <c r="D62" s="114" t="s">
        <v>904</v>
      </c>
      <c r="E62" s="114"/>
      <c r="F62" s="111"/>
      <c r="G62" s="111"/>
      <c r="H62" s="344"/>
      <c r="I62" s="457"/>
      <c r="J62" s="458"/>
      <c r="K62" s="459"/>
      <c r="L62" s="507"/>
      <c r="M62" s="977"/>
      <c r="N62" s="286">
        <f>SUM(N63:N84)</f>
        <v>1122.4000000000001</v>
      </c>
      <c r="P62" s="413"/>
      <c r="Q62" s="414"/>
      <c r="R62" s="316">
        <f>SUM(R63:R84)</f>
        <v>0</v>
      </c>
      <c r="S62" s="286">
        <f>SUM(S63:S84)</f>
        <v>1122.4000000000001</v>
      </c>
      <c r="T62" s="292"/>
    </row>
    <row r="63" spans="2:52" ht="15.75" customHeight="1" x14ac:dyDescent="0.2">
      <c r="B63" s="100"/>
      <c r="C63" s="18"/>
      <c r="D63" s="16"/>
      <c r="E63" s="20" t="s">
        <v>139</v>
      </c>
      <c r="F63" s="20" t="s">
        <v>140</v>
      </c>
      <c r="G63" s="17"/>
      <c r="H63" s="89"/>
      <c r="I63" s="448"/>
      <c r="J63" s="449"/>
      <c r="K63" s="451"/>
      <c r="L63" s="503"/>
      <c r="M63" s="975"/>
      <c r="N63" s="336"/>
      <c r="P63" s="405"/>
      <c r="Q63" s="406"/>
      <c r="R63" s="266"/>
      <c r="S63" s="303"/>
      <c r="T63" s="292"/>
    </row>
    <row r="64" spans="2:52" ht="15.75" customHeight="1" x14ac:dyDescent="0.2">
      <c r="B64" s="100"/>
      <c r="C64" s="18"/>
      <c r="D64" s="16"/>
      <c r="E64" s="22"/>
      <c r="F64" s="20" t="s">
        <v>141</v>
      </c>
      <c r="G64" s="20" t="s">
        <v>922</v>
      </c>
      <c r="H64" s="89"/>
      <c r="I64" s="448"/>
      <c r="J64" s="449"/>
      <c r="K64" s="451"/>
      <c r="L64" s="503"/>
      <c r="M64" s="975"/>
      <c r="N64" s="336"/>
      <c r="P64" s="405"/>
      <c r="Q64" s="406"/>
      <c r="R64" s="266"/>
      <c r="S64" s="336"/>
      <c r="T64" s="292"/>
    </row>
    <row r="65" spans="2:20" ht="100.5" customHeight="1" x14ac:dyDescent="0.2">
      <c r="B65" s="100"/>
      <c r="C65" s="18"/>
      <c r="D65" s="16"/>
      <c r="E65" s="22"/>
      <c r="F65" s="89"/>
      <c r="G65" s="1074" t="s">
        <v>910</v>
      </c>
      <c r="H65" s="1075"/>
      <c r="I65" s="448"/>
      <c r="J65" s="449"/>
      <c r="K65" s="451"/>
      <c r="L65" s="503"/>
      <c r="M65" s="975"/>
      <c r="N65" s="336"/>
      <c r="P65" s="405"/>
      <c r="Q65" s="406"/>
      <c r="R65" s="266"/>
      <c r="S65" s="303"/>
      <c r="T65" s="292"/>
    </row>
    <row r="66" spans="2:20" ht="16.5" x14ac:dyDescent="0.2">
      <c r="B66" s="100"/>
      <c r="C66" s="18"/>
      <c r="D66" s="16"/>
      <c r="E66" s="962"/>
      <c r="F66" s="89"/>
      <c r="G66" s="966" t="s">
        <v>919</v>
      </c>
      <c r="H66" s="961"/>
      <c r="I66" s="448"/>
      <c r="J66" s="449"/>
      <c r="K66" s="451"/>
      <c r="L66" s="503"/>
      <c r="M66" s="975"/>
      <c r="N66" s="336"/>
      <c r="P66" s="405"/>
      <c r="Q66" s="406"/>
      <c r="R66" s="266"/>
      <c r="S66" s="303"/>
      <c r="T66" s="292"/>
    </row>
    <row r="67" spans="2:20" ht="16.5" x14ac:dyDescent="0.2">
      <c r="B67" s="100"/>
      <c r="C67" s="18"/>
      <c r="D67" s="16"/>
      <c r="E67" s="960"/>
      <c r="F67" s="89"/>
      <c r="G67" s="1104" t="s">
        <v>916</v>
      </c>
      <c r="H67" s="1105"/>
      <c r="I67" s="448" t="s">
        <v>903</v>
      </c>
      <c r="J67" s="449">
        <v>15</v>
      </c>
      <c r="K67" s="451">
        <f>N$3</f>
        <v>1</v>
      </c>
      <c r="L67" s="503">
        <f>J67*K67</f>
        <v>15</v>
      </c>
      <c r="M67" s="975">
        <v>1</v>
      </c>
      <c r="N67" s="336">
        <f>L67*M67</f>
        <v>15</v>
      </c>
      <c r="P67" s="405">
        <f>SUM(L67)</f>
        <v>15</v>
      </c>
      <c r="Q67" s="406">
        <v>0</v>
      </c>
      <c r="R67" s="266">
        <f>SUM(N67*Q67)</f>
        <v>0</v>
      </c>
      <c r="S67" s="303">
        <f>SUM(N67-R67)</f>
        <v>15</v>
      </c>
      <c r="T67" s="292"/>
    </row>
    <row r="68" spans="2:20" ht="16.5" x14ac:dyDescent="0.2">
      <c r="B68" s="100"/>
      <c r="C68" s="18"/>
      <c r="D68" s="16"/>
      <c r="E68" s="960"/>
      <c r="F68" s="89"/>
      <c r="G68" s="1104" t="s">
        <v>917</v>
      </c>
      <c r="H68" s="1105"/>
      <c r="I68" s="448" t="s">
        <v>903</v>
      </c>
      <c r="J68" s="449">
        <v>2</v>
      </c>
      <c r="K68" s="451">
        <f t="shared" ref="K68:K79" si="18">N$3</f>
        <v>1</v>
      </c>
      <c r="L68" s="503">
        <f>J68*K68</f>
        <v>2</v>
      </c>
      <c r="M68" s="975">
        <v>1</v>
      </c>
      <c r="N68" s="336">
        <f>L68*M68</f>
        <v>2</v>
      </c>
      <c r="P68" s="405">
        <f>SUM(L68)</f>
        <v>2</v>
      </c>
      <c r="Q68" s="406">
        <v>0</v>
      </c>
      <c r="R68" s="266">
        <f>SUM(N68*Q68)</f>
        <v>0</v>
      </c>
      <c r="S68" s="303">
        <f>SUM(N68-R68)</f>
        <v>2</v>
      </c>
      <c r="T68" s="292"/>
    </row>
    <row r="69" spans="2:20" ht="16.5" x14ac:dyDescent="0.2">
      <c r="B69" s="100"/>
      <c r="C69" s="18"/>
      <c r="D69" s="16"/>
      <c r="E69" s="960"/>
      <c r="F69" s="89"/>
      <c r="G69" s="1104" t="s">
        <v>902</v>
      </c>
      <c r="H69" s="1105"/>
      <c r="I69" s="448" t="s">
        <v>843</v>
      </c>
      <c r="J69" s="449">
        <v>280.89999999999998</v>
      </c>
      <c r="K69" s="451">
        <f t="shared" si="18"/>
        <v>1</v>
      </c>
      <c r="L69" s="503">
        <f>J69*K69</f>
        <v>280.89999999999998</v>
      </c>
      <c r="M69" s="975">
        <v>1</v>
      </c>
      <c r="N69" s="336">
        <f>L69*M69</f>
        <v>280.89999999999998</v>
      </c>
      <c r="P69" s="405">
        <f>SUM(L69)</f>
        <v>280.89999999999998</v>
      </c>
      <c r="Q69" s="406">
        <v>0</v>
      </c>
      <c r="R69" s="266">
        <f>SUM(N69*Q69)</f>
        <v>0</v>
      </c>
      <c r="S69" s="303">
        <f>SUM(N69-R69)</f>
        <v>280.89999999999998</v>
      </c>
      <c r="T69" s="292"/>
    </row>
    <row r="70" spans="2:20" ht="16.5" x14ac:dyDescent="0.2">
      <c r="B70" s="100"/>
      <c r="C70" s="18"/>
      <c r="D70" s="16"/>
      <c r="E70" s="960"/>
      <c r="F70" s="89"/>
      <c r="G70" s="1104" t="s">
        <v>901</v>
      </c>
      <c r="H70" s="1105"/>
      <c r="I70" s="448" t="s">
        <v>894</v>
      </c>
      <c r="J70" s="449">
        <v>538</v>
      </c>
      <c r="K70" s="451">
        <f t="shared" si="18"/>
        <v>1</v>
      </c>
      <c r="L70" s="503">
        <f>J70*K70</f>
        <v>538</v>
      </c>
      <c r="M70" s="975">
        <v>1</v>
      </c>
      <c r="N70" s="336">
        <f>L70*M70</f>
        <v>538</v>
      </c>
      <c r="P70" s="405">
        <f>SUM(L70)</f>
        <v>538</v>
      </c>
      <c r="Q70" s="406">
        <v>0</v>
      </c>
      <c r="R70" s="266">
        <f>SUM(N70*Q70)</f>
        <v>0</v>
      </c>
      <c r="S70" s="303">
        <f>SUM(N70-R70)</f>
        <v>538</v>
      </c>
      <c r="T70" s="292"/>
    </row>
    <row r="71" spans="2:20" ht="16.5" x14ac:dyDescent="0.2">
      <c r="B71" s="100"/>
      <c r="C71" s="18"/>
      <c r="D71" s="16"/>
      <c r="E71" s="960"/>
      <c r="F71" s="89"/>
      <c r="G71" s="1104" t="s">
        <v>900</v>
      </c>
      <c r="H71" s="1105"/>
      <c r="I71" s="448" t="s">
        <v>894</v>
      </c>
      <c r="J71" s="449">
        <v>70</v>
      </c>
      <c r="K71" s="451">
        <f t="shared" si="18"/>
        <v>1</v>
      </c>
      <c r="L71" s="503">
        <f>J71*K71</f>
        <v>70</v>
      </c>
      <c r="M71" s="975">
        <v>1</v>
      </c>
      <c r="N71" s="336">
        <f>L71*M71</f>
        <v>70</v>
      </c>
      <c r="P71" s="405">
        <f>SUM(L71)</f>
        <v>70</v>
      </c>
      <c r="Q71" s="406">
        <v>0</v>
      </c>
      <c r="R71" s="266">
        <f>SUM(N71*Q71)</f>
        <v>0</v>
      </c>
      <c r="S71" s="303">
        <f>SUM(N71-R71)</f>
        <v>70</v>
      </c>
      <c r="T71" s="292"/>
    </row>
    <row r="72" spans="2:20" ht="16.5" x14ac:dyDescent="0.2">
      <c r="B72" s="100"/>
      <c r="C72" s="18"/>
      <c r="D72" s="16"/>
      <c r="E72" s="960"/>
      <c r="F72" s="89"/>
      <c r="G72" s="966" t="s">
        <v>918</v>
      </c>
      <c r="H72" s="965"/>
      <c r="I72" s="448"/>
      <c r="J72" s="449"/>
      <c r="K72" s="451"/>
      <c r="L72" s="503"/>
      <c r="M72" s="975"/>
      <c r="N72" s="336"/>
      <c r="P72" s="405"/>
      <c r="Q72" s="406"/>
      <c r="R72" s="266"/>
      <c r="S72" s="303"/>
      <c r="T72" s="292"/>
    </row>
    <row r="73" spans="2:20" ht="16.5" x14ac:dyDescent="0.2">
      <c r="B73" s="100"/>
      <c r="C73" s="18"/>
      <c r="D73" s="16"/>
      <c r="E73" s="960"/>
      <c r="F73" s="89"/>
      <c r="G73" s="1104" t="s">
        <v>911</v>
      </c>
      <c r="H73" s="1105"/>
      <c r="I73" s="448" t="s">
        <v>903</v>
      </c>
      <c r="J73" s="449">
        <v>7</v>
      </c>
      <c r="K73" s="451">
        <f t="shared" si="18"/>
        <v>1</v>
      </c>
      <c r="L73" s="503">
        <f t="shared" ref="L73:L79" si="19">J73*K73</f>
        <v>7</v>
      </c>
      <c r="M73" s="975">
        <v>1</v>
      </c>
      <c r="N73" s="336">
        <f>L73*M73</f>
        <v>7</v>
      </c>
      <c r="P73" s="405">
        <f t="shared" ref="P73:P79" si="20">SUM(L73)</f>
        <v>7</v>
      </c>
      <c r="Q73" s="406">
        <v>0</v>
      </c>
      <c r="R73" s="266">
        <f t="shared" ref="R73:R79" si="21">SUM(N73*Q73)</f>
        <v>0</v>
      </c>
      <c r="S73" s="303">
        <f t="shared" ref="S73:S79" si="22">SUM(N73-R73)</f>
        <v>7</v>
      </c>
      <c r="T73" s="292"/>
    </row>
    <row r="74" spans="2:20" ht="16.5" x14ac:dyDescent="0.2">
      <c r="B74" s="100"/>
      <c r="C74" s="18"/>
      <c r="D74" s="16"/>
      <c r="E74" s="960"/>
      <c r="F74" s="89"/>
      <c r="G74" s="1104" t="s">
        <v>912</v>
      </c>
      <c r="H74" s="1105"/>
      <c r="I74" s="448" t="s">
        <v>903</v>
      </c>
      <c r="J74" s="449">
        <v>7</v>
      </c>
      <c r="K74" s="451">
        <f t="shared" si="18"/>
        <v>1</v>
      </c>
      <c r="L74" s="503">
        <f t="shared" si="19"/>
        <v>7</v>
      </c>
      <c r="M74" s="975">
        <v>1</v>
      </c>
      <c r="N74" s="336">
        <f>L74*M74</f>
        <v>7</v>
      </c>
      <c r="P74" s="405">
        <f t="shared" si="20"/>
        <v>7</v>
      </c>
      <c r="Q74" s="406">
        <v>0</v>
      </c>
      <c r="R74" s="266">
        <f t="shared" si="21"/>
        <v>0</v>
      </c>
      <c r="S74" s="303">
        <f t="shared" si="22"/>
        <v>7</v>
      </c>
      <c r="T74" s="292"/>
    </row>
    <row r="75" spans="2:20" ht="16.5" x14ac:dyDescent="0.2">
      <c r="B75" s="100"/>
      <c r="C75" s="18"/>
      <c r="D75" s="16"/>
      <c r="E75" s="960"/>
      <c r="F75" s="89"/>
      <c r="G75" s="1104" t="s">
        <v>913</v>
      </c>
      <c r="H75" s="1105"/>
      <c r="I75" s="448" t="s">
        <v>894</v>
      </c>
      <c r="J75" s="449">
        <v>23.5</v>
      </c>
      <c r="K75" s="451">
        <f t="shared" si="18"/>
        <v>1</v>
      </c>
      <c r="L75" s="503">
        <f t="shared" si="19"/>
        <v>23.5</v>
      </c>
      <c r="M75" s="975">
        <v>1</v>
      </c>
      <c r="N75" s="336">
        <f>L75*M75</f>
        <v>23.5</v>
      </c>
      <c r="P75" s="405">
        <f t="shared" si="20"/>
        <v>23.5</v>
      </c>
      <c r="Q75" s="406">
        <v>0</v>
      </c>
      <c r="R75" s="266">
        <f t="shared" si="21"/>
        <v>0</v>
      </c>
      <c r="S75" s="303">
        <f t="shared" si="22"/>
        <v>23.5</v>
      </c>
      <c r="T75" s="292"/>
    </row>
    <row r="76" spans="2:20" ht="16.5" x14ac:dyDescent="0.2">
      <c r="B76" s="100"/>
      <c r="C76" s="18"/>
      <c r="D76" s="16"/>
      <c r="E76" s="960"/>
      <c r="F76" s="89"/>
      <c r="G76" s="1104" t="s">
        <v>914</v>
      </c>
      <c r="H76" s="1105"/>
      <c r="I76" s="448" t="s">
        <v>894</v>
      </c>
      <c r="J76" s="449">
        <v>23.5</v>
      </c>
      <c r="K76" s="451">
        <f t="shared" si="18"/>
        <v>1</v>
      </c>
      <c r="L76" s="503">
        <f t="shared" si="19"/>
        <v>23.5</v>
      </c>
      <c r="M76" s="975">
        <v>1</v>
      </c>
      <c r="N76" s="336">
        <f t="shared" ref="N76:N77" si="23">L76*M76</f>
        <v>23.5</v>
      </c>
      <c r="P76" s="405">
        <f t="shared" si="20"/>
        <v>23.5</v>
      </c>
      <c r="Q76" s="406">
        <v>0</v>
      </c>
      <c r="R76" s="266">
        <f t="shared" si="21"/>
        <v>0</v>
      </c>
      <c r="S76" s="303">
        <f t="shared" si="22"/>
        <v>23.5</v>
      </c>
      <c r="T76" s="292"/>
    </row>
    <row r="77" spans="2:20" ht="16.5" x14ac:dyDescent="0.2">
      <c r="B77" s="100"/>
      <c r="C77" s="18"/>
      <c r="D77" s="16"/>
      <c r="E77" s="960"/>
      <c r="F77" s="89"/>
      <c r="G77" s="1104" t="s">
        <v>915</v>
      </c>
      <c r="H77" s="1105"/>
      <c r="I77" s="448" t="s">
        <v>894</v>
      </c>
      <c r="J77" s="449">
        <v>34</v>
      </c>
      <c r="K77" s="451">
        <f t="shared" si="18"/>
        <v>1</v>
      </c>
      <c r="L77" s="503">
        <f t="shared" si="19"/>
        <v>34</v>
      </c>
      <c r="M77" s="975">
        <v>1</v>
      </c>
      <c r="N77" s="336">
        <f t="shared" si="23"/>
        <v>34</v>
      </c>
      <c r="P77" s="405">
        <f t="shared" si="20"/>
        <v>34</v>
      </c>
      <c r="Q77" s="406">
        <v>0</v>
      </c>
      <c r="R77" s="266">
        <f t="shared" si="21"/>
        <v>0</v>
      </c>
      <c r="S77" s="303">
        <f t="shared" si="22"/>
        <v>34</v>
      </c>
      <c r="T77" s="292"/>
    </row>
    <row r="78" spans="2:20" ht="16.5" x14ac:dyDescent="0.2">
      <c r="B78" s="100"/>
      <c r="C78" s="18"/>
      <c r="D78" s="16"/>
      <c r="E78" s="960"/>
      <c r="F78" s="89"/>
      <c r="G78" s="1104" t="s">
        <v>901</v>
      </c>
      <c r="H78" s="1105"/>
      <c r="I78" s="448" t="s">
        <v>894</v>
      </c>
      <c r="J78" s="449">
        <v>94</v>
      </c>
      <c r="K78" s="451">
        <f t="shared" si="18"/>
        <v>1</v>
      </c>
      <c r="L78" s="503">
        <f t="shared" si="19"/>
        <v>94</v>
      </c>
      <c r="M78" s="975">
        <v>1</v>
      </c>
      <c r="N78" s="336">
        <f t="shared" ref="N78" si="24">L78*M78</f>
        <v>94</v>
      </c>
      <c r="P78" s="405">
        <f t="shared" si="20"/>
        <v>94</v>
      </c>
      <c r="Q78" s="406">
        <v>0</v>
      </c>
      <c r="R78" s="266">
        <f t="shared" si="21"/>
        <v>0</v>
      </c>
      <c r="S78" s="303">
        <f t="shared" si="22"/>
        <v>94</v>
      </c>
      <c r="T78" s="292"/>
    </row>
    <row r="79" spans="2:20" ht="16.5" x14ac:dyDescent="0.2">
      <c r="B79" s="100"/>
      <c r="C79" s="18"/>
      <c r="D79" s="16"/>
      <c r="E79" s="960"/>
      <c r="F79" s="89"/>
      <c r="G79" s="1104" t="s">
        <v>900</v>
      </c>
      <c r="H79" s="1105"/>
      <c r="I79" s="448" t="s">
        <v>894</v>
      </c>
      <c r="J79" s="449">
        <v>27.5</v>
      </c>
      <c r="K79" s="451">
        <f t="shared" si="18"/>
        <v>1</v>
      </c>
      <c r="L79" s="503">
        <f t="shared" si="19"/>
        <v>27.5</v>
      </c>
      <c r="M79" s="975">
        <v>1</v>
      </c>
      <c r="N79" s="336">
        <f t="shared" ref="N79" si="25">L79*M79</f>
        <v>27.5</v>
      </c>
      <c r="P79" s="405">
        <f t="shared" si="20"/>
        <v>27.5</v>
      </c>
      <c r="Q79" s="406">
        <v>0</v>
      </c>
      <c r="R79" s="266">
        <f t="shared" si="21"/>
        <v>0</v>
      </c>
      <c r="S79" s="303">
        <f t="shared" si="22"/>
        <v>27.5</v>
      </c>
      <c r="T79" s="292"/>
    </row>
    <row r="80" spans="2:20" ht="16.5" x14ac:dyDescent="0.2">
      <c r="B80" s="100"/>
      <c r="C80" s="18"/>
      <c r="D80" s="16"/>
      <c r="E80" s="960"/>
      <c r="F80" s="89"/>
      <c r="G80" s="1106"/>
      <c r="H80" s="1107"/>
      <c r="I80" s="448"/>
      <c r="J80" s="449"/>
      <c r="K80" s="451"/>
      <c r="L80" s="503"/>
      <c r="M80" s="975"/>
      <c r="N80" s="336"/>
      <c r="P80" s="405"/>
      <c r="Q80" s="406"/>
      <c r="R80" s="266"/>
      <c r="S80" s="303"/>
      <c r="T80" s="292"/>
    </row>
    <row r="81" spans="2:20" ht="15.75" customHeight="1" x14ac:dyDescent="0.2">
      <c r="B81" s="100"/>
      <c r="C81" s="18"/>
      <c r="D81" s="16"/>
      <c r="E81" s="22"/>
      <c r="F81" s="20" t="s">
        <v>862</v>
      </c>
      <c r="G81" s="20" t="s">
        <v>907</v>
      </c>
      <c r="H81" s="89"/>
      <c r="I81" s="448" t="s">
        <v>87</v>
      </c>
      <c r="J81" s="449">
        <v>0</v>
      </c>
      <c r="K81" s="451">
        <f>N$3</f>
        <v>1</v>
      </c>
      <c r="L81" s="503">
        <f>J81*K81</f>
        <v>0</v>
      </c>
      <c r="M81" s="975">
        <v>1</v>
      </c>
      <c r="N81" s="336">
        <f>L81*M81</f>
        <v>0</v>
      </c>
      <c r="P81" s="405">
        <f>SUM(L81)</f>
        <v>0</v>
      </c>
      <c r="Q81" s="406">
        <v>0</v>
      </c>
      <c r="R81" s="266">
        <f>SUM(N81*Q81)</f>
        <v>0</v>
      </c>
      <c r="S81" s="303">
        <f>SUM(N81-R81)</f>
        <v>0</v>
      </c>
      <c r="T81" s="292"/>
    </row>
    <row r="82" spans="2:20" ht="92.65" customHeight="1" x14ac:dyDescent="0.2">
      <c r="B82" s="100"/>
      <c r="C82" s="18"/>
      <c r="D82" s="16"/>
      <c r="E82" s="22"/>
      <c r="F82" s="89"/>
      <c r="G82" s="1074" t="s">
        <v>909</v>
      </c>
      <c r="H82" s="1075"/>
      <c r="I82" s="448"/>
      <c r="J82" s="449"/>
      <c r="K82" s="451"/>
      <c r="L82" s="503"/>
      <c r="M82" s="975"/>
      <c r="N82" s="336"/>
      <c r="P82" s="405"/>
      <c r="Q82" s="406"/>
      <c r="R82" s="266"/>
      <c r="S82" s="303"/>
      <c r="T82" s="292"/>
    </row>
    <row r="83" spans="2:20" ht="16.5" x14ac:dyDescent="0.2">
      <c r="B83" s="100"/>
      <c r="C83" s="18"/>
      <c r="D83" s="16"/>
      <c r="E83" s="246"/>
      <c r="F83" s="20" t="s">
        <v>863</v>
      </c>
      <c r="G83" s="20" t="s">
        <v>906</v>
      </c>
      <c r="H83" s="89"/>
      <c r="I83" s="448" t="s">
        <v>87</v>
      </c>
      <c r="J83" s="449">
        <v>0</v>
      </c>
      <c r="K83" s="451">
        <f>N$3</f>
        <v>1</v>
      </c>
      <c r="L83" s="503">
        <f>J83*K83</f>
        <v>0</v>
      </c>
      <c r="M83" s="975">
        <v>1</v>
      </c>
      <c r="N83" s="336">
        <f>L83*M83</f>
        <v>0</v>
      </c>
      <c r="P83" s="405">
        <f>SUM(L83)</f>
        <v>0</v>
      </c>
      <c r="Q83" s="406">
        <v>0</v>
      </c>
      <c r="R83" s="266">
        <f>SUM(N83*Q83)</f>
        <v>0</v>
      </c>
      <c r="S83" s="303">
        <f>SUM(N83-R83)</f>
        <v>0</v>
      </c>
      <c r="T83" s="292"/>
    </row>
    <row r="84" spans="2:20" ht="97.15" customHeight="1" x14ac:dyDescent="0.2">
      <c r="B84" s="100"/>
      <c r="C84" s="18"/>
      <c r="D84" s="16"/>
      <c r="E84" s="246"/>
      <c r="F84" s="89"/>
      <c r="G84" s="1074" t="s">
        <v>908</v>
      </c>
      <c r="H84" s="1075"/>
      <c r="I84" s="448"/>
      <c r="J84" s="449"/>
      <c r="K84" s="451"/>
      <c r="L84" s="503"/>
      <c r="M84" s="975"/>
      <c r="N84" s="336"/>
      <c r="P84" s="405"/>
      <c r="Q84" s="406"/>
      <c r="R84" s="248"/>
      <c r="S84" s="305"/>
      <c r="T84" s="292"/>
    </row>
    <row r="85" spans="2:20" ht="15.75" customHeight="1" x14ac:dyDescent="0.2">
      <c r="B85" s="100"/>
      <c r="C85" s="62" t="s">
        <v>148</v>
      </c>
      <c r="D85" s="87"/>
      <c r="E85" s="87"/>
      <c r="F85" s="59"/>
      <c r="G85" s="59"/>
      <c r="H85" s="342"/>
      <c r="I85" s="442"/>
      <c r="J85" s="443"/>
      <c r="K85" s="456"/>
      <c r="L85" s="506"/>
      <c r="M85" s="973"/>
      <c r="N85" s="287">
        <f>N99+N94+N86</f>
        <v>248</v>
      </c>
      <c r="P85" s="399"/>
      <c r="Q85" s="400"/>
      <c r="R85" s="318">
        <f>R99+R94+R86</f>
        <v>0</v>
      </c>
      <c r="S85" s="328">
        <f>S99+S94+S86</f>
        <v>248</v>
      </c>
      <c r="T85" s="292"/>
    </row>
    <row r="86" spans="2:20" ht="15.75" customHeight="1" x14ac:dyDescent="0.2">
      <c r="B86" s="100"/>
      <c r="C86" s="18"/>
      <c r="D86" s="114" t="s">
        <v>149</v>
      </c>
      <c r="E86" s="114"/>
      <c r="F86" s="111"/>
      <c r="G86" s="111"/>
      <c r="H86" s="344"/>
      <c r="I86" s="457"/>
      <c r="J86" s="458"/>
      <c r="K86" s="459"/>
      <c r="L86" s="507"/>
      <c r="M86" s="977"/>
      <c r="N86" s="286">
        <f>SUM(N87:N93)</f>
        <v>236</v>
      </c>
      <c r="P86" s="413"/>
      <c r="Q86" s="414"/>
      <c r="R86" s="316">
        <f>SUM(R87:R93)</f>
        <v>0</v>
      </c>
      <c r="S86" s="326">
        <f>SUM(S87:S93)</f>
        <v>236</v>
      </c>
      <c r="T86" s="295"/>
    </row>
    <row r="87" spans="2:20" ht="15.75" customHeight="1" x14ac:dyDescent="0.2">
      <c r="B87" s="135"/>
      <c r="C87" s="18"/>
      <c r="D87" s="18"/>
      <c r="E87" s="20" t="s">
        <v>156</v>
      </c>
      <c r="F87" s="20" t="s">
        <v>157</v>
      </c>
      <c r="G87" s="18"/>
      <c r="H87" s="74"/>
      <c r="I87" s="448"/>
      <c r="J87" s="461"/>
      <c r="K87" s="530"/>
      <c r="L87" s="510"/>
      <c r="M87" s="520"/>
      <c r="N87" s="336"/>
      <c r="P87" s="403"/>
      <c r="Q87" s="404"/>
      <c r="R87" s="273"/>
      <c r="S87" s="307"/>
      <c r="T87" s="295"/>
    </row>
    <row r="88" spans="2:20" ht="15.75" customHeight="1" x14ac:dyDescent="0.2">
      <c r="B88" s="135"/>
      <c r="C88" s="18"/>
      <c r="D88" s="18"/>
      <c r="E88" s="18"/>
      <c r="F88" s="20" t="s">
        <v>158</v>
      </c>
      <c r="G88" s="20" t="s">
        <v>159</v>
      </c>
      <c r="H88" s="74"/>
      <c r="I88" s="448" t="s">
        <v>153</v>
      </c>
      <c r="J88" s="461">
        <v>118</v>
      </c>
      <c r="K88" s="468">
        <f>N$3</f>
        <v>1</v>
      </c>
      <c r="L88" s="510">
        <f>J88*K88</f>
        <v>118</v>
      </c>
      <c r="M88" s="975">
        <v>1</v>
      </c>
      <c r="N88" s="336">
        <f t="shared" ref="N88:N92" si="26">L88*M88</f>
        <v>118</v>
      </c>
      <c r="P88" s="405">
        <f>SUM(L88)</f>
        <v>118</v>
      </c>
      <c r="Q88" s="406">
        <v>0</v>
      </c>
      <c r="R88" s="266">
        <f>SUM(N88*Q88)</f>
        <v>0</v>
      </c>
      <c r="S88" s="303">
        <f>SUM(N88-R88)</f>
        <v>118</v>
      </c>
      <c r="T88" s="292"/>
    </row>
    <row r="89" spans="2:20" ht="72.599999999999994" customHeight="1" x14ac:dyDescent="0.2">
      <c r="B89" s="135"/>
      <c r="C89" s="18"/>
      <c r="D89" s="18"/>
      <c r="E89" s="18"/>
      <c r="F89" s="20"/>
      <c r="G89" s="1074" t="s">
        <v>702</v>
      </c>
      <c r="H89" s="1075"/>
      <c r="I89" s="467"/>
      <c r="J89" s="461"/>
      <c r="K89" s="468"/>
      <c r="L89" s="510"/>
      <c r="M89" s="975"/>
      <c r="N89" s="336"/>
      <c r="P89" s="403"/>
      <c r="Q89" s="404"/>
      <c r="R89" s="271"/>
      <c r="S89" s="306"/>
      <c r="T89" s="292"/>
    </row>
    <row r="90" spans="2:20" ht="15.75" customHeight="1" x14ac:dyDescent="0.2">
      <c r="B90" s="135"/>
      <c r="C90" s="18"/>
      <c r="D90" s="18"/>
      <c r="E90" s="18"/>
      <c r="F90" s="20" t="s">
        <v>160</v>
      </c>
      <c r="G90" s="20" t="s">
        <v>161</v>
      </c>
      <c r="H90" s="74"/>
      <c r="I90" s="448" t="s">
        <v>153</v>
      </c>
      <c r="J90" s="461">
        <v>118</v>
      </c>
      <c r="K90" s="468">
        <f>N$3</f>
        <v>1</v>
      </c>
      <c r="L90" s="510">
        <f>J90*K90</f>
        <v>118</v>
      </c>
      <c r="M90" s="975">
        <v>1</v>
      </c>
      <c r="N90" s="336">
        <f t="shared" si="26"/>
        <v>118</v>
      </c>
      <c r="P90" s="405">
        <f>SUM(L90)</f>
        <v>118</v>
      </c>
      <c r="Q90" s="406">
        <v>0</v>
      </c>
      <c r="R90" s="266">
        <f>SUM(N90*Q90)</f>
        <v>0</v>
      </c>
      <c r="S90" s="303">
        <f>SUM(N90-R90)</f>
        <v>118</v>
      </c>
      <c r="T90" s="292"/>
    </row>
    <row r="91" spans="2:20" ht="70.900000000000006" customHeight="1" x14ac:dyDescent="0.2">
      <c r="B91" s="135"/>
      <c r="C91" s="18"/>
      <c r="D91" s="18"/>
      <c r="E91" s="18"/>
      <c r="F91" s="20"/>
      <c r="G91" s="1074" t="s">
        <v>700</v>
      </c>
      <c r="H91" s="1075"/>
      <c r="I91" s="467"/>
      <c r="J91" s="461"/>
      <c r="K91" s="468"/>
      <c r="L91" s="510"/>
      <c r="M91" s="975"/>
      <c r="N91" s="336"/>
      <c r="P91" s="403"/>
      <c r="Q91" s="404"/>
      <c r="R91" s="248"/>
      <c r="S91" s="305"/>
      <c r="T91" s="292"/>
    </row>
    <row r="92" spans="2:20" ht="15.75" customHeight="1" x14ac:dyDescent="0.2">
      <c r="B92" s="135"/>
      <c r="C92" s="18"/>
      <c r="D92" s="18"/>
      <c r="E92" s="18"/>
      <c r="F92" s="20" t="s">
        <v>162</v>
      </c>
      <c r="G92" s="20" t="s">
        <v>163</v>
      </c>
      <c r="H92" s="74"/>
      <c r="I92" s="448" t="s">
        <v>153</v>
      </c>
      <c r="J92" s="461">
        <v>0</v>
      </c>
      <c r="K92" s="451">
        <f>N$3</f>
        <v>1</v>
      </c>
      <c r="L92" s="510">
        <f>J92*K92</f>
        <v>0</v>
      </c>
      <c r="M92" s="975">
        <v>1</v>
      </c>
      <c r="N92" s="336">
        <f t="shared" si="26"/>
        <v>0</v>
      </c>
      <c r="P92" s="405">
        <f>SUM(L92)</f>
        <v>0</v>
      </c>
      <c r="Q92" s="406">
        <v>0</v>
      </c>
      <c r="R92" s="266">
        <f>SUM(N92*Q92)</f>
        <v>0</v>
      </c>
      <c r="S92" s="303">
        <f>SUM(N92-R92)</f>
        <v>0</v>
      </c>
      <c r="T92" s="292"/>
    </row>
    <row r="93" spans="2:20" ht="62.45" customHeight="1" x14ac:dyDescent="0.2">
      <c r="B93" s="135"/>
      <c r="C93" s="18"/>
      <c r="D93" s="18"/>
      <c r="E93" s="18"/>
      <c r="F93" s="20"/>
      <c r="G93" s="1074" t="s">
        <v>701</v>
      </c>
      <c r="H93" s="1075"/>
      <c r="I93" s="467"/>
      <c r="J93" s="461"/>
      <c r="K93" s="468"/>
      <c r="L93" s="510"/>
      <c r="M93" s="975"/>
      <c r="N93" s="336"/>
      <c r="P93" s="403"/>
      <c r="Q93" s="404"/>
      <c r="R93" s="271"/>
      <c r="S93" s="306"/>
      <c r="T93" s="292"/>
    </row>
    <row r="94" spans="2:20" ht="15.75" customHeight="1" x14ac:dyDescent="0.2">
      <c r="B94" s="100"/>
      <c r="C94" s="18"/>
      <c r="D94" s="114" t="s">
        <v>166</v>
      </c>
      <c r="E94" s="114"/>
      <c r="F94" s="111"/>
      <c r="G94" s="115"/>
      <c r="H94" s="340"/>
      <c r="I94" s="457"/>
      <c r="J94" s="458"/>
      <c r="K94" s="459"/>
      <c r="L94" s="507"/>
      <c r="M94" s="977"/>
      <c r="N94" s="286">
        <f>SUM(N95:N97)</f>
        <v>6</v>
      </c>
      <c r="P94" s="409"/>
      <c r="Q94" s="410"/>
      <c r="R94" s="316">
        <f>SUM(R95:R97)</f>
        <v>0</v>
      </c>
      <c r="S94" s="326">
        <f>SUM(S95:S97)</f>
        <v>6</v>
      </c>
      <c r="T94" s="292"/>
    </row>
    <row r="95" spans="2:20" ht="15.75" customHeight="1" x14ac:dyDescent="0.2">
      <c r="B95" s="100"/>
      <c r="C95" s="18"/>
      <c r="D95" s="16"/>
      <c r="E95" s="20" t="s">
        <v>167</v>
      </c>
      <c r="F95" s="20" t="s">
        <v>168</v>
      </c>
      <c r="G95" s="17"/>
      <c r="H95" s="89"/>
      <c r="I95" s="448"/>
      <c r="J95" s="449"/>
      <c r="K95" s="451"/>
      <c r="L95" s="503"/>
      <c r="M95" s="975"/>
      <c r="N95" s="336"/>
      <c r="P95" s="405"/>
      <c r="Q95" s="406"/>
      <c r="R95" s="266"/>
      <c r="S95" s="303"/>
      <c r="T95" s="292"/>
    </row>
    <row r="96" spans="2:20" ht="118.15" customHeight="1" x14ac:dyDescent="0.2">
      <c r="B96" s="100"/>
      <c r="C96" s="18"/>
      <c r="D96" s="16"/>
      <c r="E96" s="16"/>
      <c r="F96" s="1074" t="s">
        <v>668</v>
      </c>
      <c r="G96" s="1086"/>
      <c r="H96" s="1086"/>
      <c r="I96" s="467"/>
      <c r="J96" s="449"/>
      <c r="K96" s="451"/>
      <c r="L96" s="503"/>
      <c r="M96" s="975"/>
      <c r="N96" s="336"/>
      <c r="P96" s="405"/>
      <c r="Q96" s="406"/>
      <c r="R96" s="266"/>
      <c r="S96" s="303"/>
      <c r="T96" s="292"/>
    </row>
    <row r="97" spans="2:20" ht="15.75" customHeight="1" x14ac:dyDescent="0.2">
      <c r="B97" s="100"/>
      <c r="C97" s="18"/>
      <c r="D97" s="16"/>
      <c r="E97" s="16"/>
      <c r="F97" s="20" t="s">
        <v>169</v>
      </c>
      <c r="G97" s="20" t="s">
        <v>846</v>
      </c>
      <c r="H97" s="432"/>
      <c r="I97" s="448" t="s">
        <v>83</v>
      </c>
      <c r="J97" s="461">
        <v>6</v>
      </c>
      <c r="K97" s="468">
        <f>N$3</f>
        <v>1</v>
      </c>
      <c r="L97" s="510">
        <f>J97*K97</f>
        <v>6</v>
      </c>
      <c r="M97" s="975">
        <v>1</v>
      </c>
      <c r="N97" s="336">
        <f>L97*M97</f>
        <v>6</v>
      </c>
      <c r="P97" s="405">
        <f>SUM(L97)</f>
        <v>6</v>
      </c>
      <c r="Q97" s="406">
        <v>0</v>
      </c>
      <c r="R97" s="266">
        <f>SUM(N97*Q97)</f>
        <v>0</v>
      </c>
      <c r="S97" s="303">
        <f>SUM(N97-R97)</f>
        <v>6</v>
      </c>
      <c r="T97" s="292"/>
    </row>
    <row r="98" spans="2:20" ht="15.75" customHeight="1" x14ac:dyDescent="0.2">
      <c r="B98" s="100"/>
      <c r="C98" s="18"/>
      <c r="D98" s="16"/>
      <c r="E98" s="16"/>
      <c r="F98" s="20" t="s">
        <v>845</v>
      </c>
      <c r="G98" s="20" t="s">
        <v>847</v>
      </c>
      <c r="H98" s="432"/>
      <c r="I98" s="448" t="s">
        <v>83</v>
      </c>
      <c r="J98" s="461">
        <v>0</v>
      </c>
      <c r="K98" s="468">
        <f>N$3</f>
        <v>1</v>
      </c>
      <c r="L98" s="510">
        <f>J98*K98</f>
        <v>0</v>
      </c>
      <c r="M98" s="975">
        <v>1</v>
      </c>
      <c r="N98" s="336">
        <f>L98*M98</f>
        <v>0</v>
      </c>
      <c r="P98" s="405">
        <f>SUM(L98)</f>
        <v>0</v>
      </c>
      <c r="Q98" s="406">
        <v>0</v>
      </c>
      <c r="R98" s="266">
        <f>SUM(N98*Q98)</f>
        <v>0</v>
      </c>
      <c r="S98" s="303">
        <f>SUM(N98-R98)</f>
        <v>0</v>
      </c>
      <c r="T98" s="292"/>
    </row>
    <row r="99" spans="2:20" ht="15.75" customHeight="1" x14ac:dyDescent="0.2">
      <c r="B99" s="100"/>
      <c r="C99" s="18"/>
      <c r="D99" s="114" t="s">
        <v>170</v>
      </c>
      <c r="E99" s="114"/>
      <c r="F99" s="114"/>
      <c r="G99" s="114"/>
      <c r="H99" s="344"/>
      <c r="I99" s="457"/>
      <c r="J99" s="458"/>
      <c r="K99" s="459"/>
      <c r="L99" s="507"/>
      <c r="M99" s="977"/>
      <c r="N99" s="286">
        <f>SUM(N100:N102)</f>
        <v>6</v>
      </c>
      <c r="P99" s="413"/>
      <c r="Q99" s="414"/>
      <c r="R99" s="316">
        <f>SUM(R100:R102)</f>
        <v>0</v>
      </c>
      <c r="S99" s="326">
        <f>SUM(S100:S102)</f>
        <v>6</v>
      </c>
      <c r="T99" s="292"/>
    </row>
    <row r="100" spans="2:20" ht="15.75" customHeight="1" x14ac:dyDescent="0.2">
      <c r="B100" s="100"/>
      <c r="C100" s="18"/>
      <c r="D100" s="16"/>
      <c r="E100" s="20" t="s">
        <v>171</v>
      </c>
      <c r="F100" s="20" t="s">
        <v>836</v>
      </c>
      <c r="G100" s="20"/>
      <c r="H100" s="89"/>
      <c r="I100" s="448"/>
      <c r="J100" s="449"/>
      <c r="K100" s="451"/>
      <c r="L100" s="503"/>
      <c r="M100" s="975"/>
      <c r="N100" s="336"/>
      <c r="P100" s="405"/>
      <c r="Q100" s="406"/>
      <c r="R100" s="266"/>
      <c r="S100" s="303"/>
      <c r="T100" s="292"/>
    </row>
    <row r="101" spans="2:20" ht="87.6" customHeight="1" x14ac:dyDescent="0.2">
      <c r="B101" s="100"/>
      <c r="C101" s="18"/>
      <c r="D101" s="16"/>
      <c r="E101" s="89"/>
      <c r="F101" s="1085" t="s">
        <v>838</v>
      </c>
      <c r="G101" s="1086"/>
      <c r="H101" s="1086"/>
      <c r="I101" s="448"/>
      <c r="J101" s="449"/>
      <c r="K101" s="451"/>
      <c r="L101" s="503"/>
      <c r="M101" s="975"/>
      <c r="N101" s="336"/>
      <c r="P101" s="405"/>
      <c r="Q101" s="406"/>
      <c r="R101" s="266"/>
      <c r="S101" s="303"/>
      <c r="T101" s="292"/>
    </row>
    <row r="102" spans="2:20" ht="16.5" x14ac:dyDescent="0.2">
      <c r="B102" s="100"/>
      <c r="C102" s="18"/>
      <c r="D102" s="16"/>
      <c r="E102" s="89"/>
      <c r="F102" s="20" t="s">
        <v>173</v>
      </c>
      <c r="G102" s="20" t="s">
        <v>837</v>
      </c>
      <c r="H102" s="86"/>
      <c r="I102" s="448" t="s">
        <v>83</v>
      </c>
      <c r="J102" s="449">
        <v>6</v>
      </c>
      <c r="K102" s="451">
        <f>N$3</f>
        <v>1</v>
      </c>
      <c r="L102" s="503">
        <f>J102*K102</f>
        <v>6</v>
      </c>
      <c r="M102" s="975">
        <v>1</v>
      </c>
      <c r="N102" s="336">
        <f>L102*M102</f>
        <v>6</v>
      </c>
      <c r="P102" s="405">
        <f>SUM(L102)</f>
        <v>6</v>
      </c>
      <c r="Q102" s="406">
        <v>0</v>
      </c>
      <c r="R102" s="266">
        <f>SUM(N102*Q102)</f>
        <v>0</v>
      </c>
      <c r="S102" s="303">
        <f>SUM(N102-R102)</f>
        <v>6</v>
      </c>
      <c r="T102" s="295"/>
    </row>
    <row r="103" spans="2:20" ht="15.75" customHeight="1" x14ac:dyDescent="0.2">
      <c r="B103" s="135"/>
      <c r="C103" s="62" t="s">
        <v>175</v>
      </c>
      <c r="D103" s="73"/>
      <c r="E103" s="73"/>
      <c r="F103" s="62"/>
      <c r="G103" s="73"/>
      <c r="H103" s="345"/>
      <c r="I103" s="531"/>
      <c r="J103" s="470"/>
      <c r="K103" s="532"/>
      <c r="L103" s="543"/>
      <c r="M103" s="978"/>
      <c r="N103" s="287">
        <f>N104</f>
        <v>651.59999999999991</v>
      </c>
      <c r="P103" s="415"/>
      <c r="Q103" s="416"/>
      <c r="R103" s="318">
        <f>R104</f>
        <v>0</v>
      </c>
      <c r="S103" s="328">
        <f>S104</f>
        <v>651.59999999999991</v>
      </c>
      <c r="T103" s="295"/>
    </row>
    <row r="104" spans="2:20" ht="15.75" customHeight="1" x14ac:dyDescent="0.2">
      <c r="B104" s="135"/>
      <c r="C104" s="18"/>
      <c r="D104" s="114" t="s">
        <v>176</v>
      </c>
      <c r="E104" s="114"/>
      <c r="F104" s="114"/>
      <c r="G104" s="148"/>
      <c r="H104" s="346"/>
      <c r="I104" s="533"/>
      <c r="J104" s="474"/>
      <c r="K104" s="534"/>
      <c r="L104" s="544"/>
      <c r="M104" s="979"/>
      <c r="N104" s="286">
        <f>SUM(N105:N114)</f>
        <v>651.59999999999991</v>
      </c>
      <c r="P104" s="409"/>
      <c r="Q104" s="410"/>
      <c r="R104" s="316">
        <f>SUM(R105:R114)</f>
        <v>0</v>
      </c>
      <c r="S104" s="326">
        <f>SUM(S105:S114)</f>
        <v>651.59999999999991</v>
      </c>
      <c r="T104" s="295"/>
    </row>
    <row r="105" spans="2:20" ht="15.75" customHeight="1" x14ac:dyDescent="0.2">
      <c r="B105" s="135"/>
      <c r="C105" s="18"/>
      <c r="D105" s="18"/>
      <c r="E105" s="20" t="s">
        <v>177</v>
      </c>
      <c r="F105" s="20" t="s">
        <v>178</v>
      </c>
      <c r="G105" s="18"/>
      <c r="H105" s="74"/>
      <c r="I105" s="448" t="s">
        <v>153</v>
      </c>
      <c r="J105" s="461">
        <v>280.89999999999998</v>
      </c>
      <c r="K105" s="468">
        <f>N$3</f>
        <v>1</v>
      </c>
      <c r="L105" s="510">
        <f>J105*K105</f>
        <v>280.89999999999998</v>
      </c>
      <c r="M105" s="520">
        <v>1</v>
      </c>
      <c r="N105" s="336">
        <f>L105*M105</f>
        <v>280.89999999999998</v>
      </c>
      <c r="P105" s="405">
        <f>SUM(L105)</f>
        <v>280.89999999999998</v>
      </c>
      <c r="Q105" s="406">
        <v>0</v>
      </c>
      <c r="R105" s="266">
        <f>SUM(N105*Q105)</f>
        <v>0</v>
      </c>
      <c r="S105" s="303">
        <f>SUM(N105-R105)</f>
        <v>280.89999999999998</v>
      </c>
      <c r="T105" s="295"/>
    </row>
    <row r="106" spans="2:20" ht="72.599999999999994" customHeight="1" x14ac:dyDescent="0.2">
      <c r="B106" s="135"/>
      <c r="C106" s="18"/>
      <c r="D106" s="18"/>
      <c r="E106" s="18"/>
      <c r="F106" s="1085" t="s">
        <v>670</v>
      </c>
      <c r="G106" s="1086"/>
      <c r="H106" s="1086"/>
      <c r="I106" s="448"/>
      <c r="J106" s="461"/>
      <c r="K106" s="468"/>
      <c r="L106" s="510"/>
      <c r="M106" s="520"/>
      <c r="N106" s="336"/>
      <c r="P106" s="405"/>
      <c r="Q106" s="406"/>
      <c r="R106" s="266"/>
      <c r="S106" s="303"/>
      <c r="T106" s="295"/>
    </row>
    <row r="107" spans="2:20" ht="15.75" customHeight="1" x14ac:dyDescent="0.2">
      <c r="B107" s="135"/>
      <c r="C107" s="18"/>
      <c r="D107" s="18"/>
      <c r="E107" s="20" t="s">
        <v>179</v>
      </c>
      <c r="F107" s="20" t="s">
        <v>180</v>
      </c>
      <c r="G107" s="18"/>
      <c r="H107" s="74"/>
      <c r="I107" s="448"/>
      <c r="J107" s="461"/>
      <c r="K107" s="468"/>
      <c r="L107" s="510"/>
      <c r="M107" s="520"/>
      <c r="N107" s="336"/>
      <c r="P107" s="405"/>
      <c r="Q107" s="406"/>
      <c r="R107" s="266"/>
      <c r="S107" s="303"/>
      <c r="T107" s="292"/>
    </row>
    <row r="108" spans="2:20" ht="64.150000000000006" customHeight="1" x14ac:dyDescent="0.2">
      <c r="B108" s="135"/>
      <c r="C108" s="18"/>
      <c r="D108" s="18"/>
      <c r="E108" s="18"/>
      <c r="F108" s="1085" t="s">
        <v>923</v>
      </c>
      <c r="G108" s="1086"/>
      <c r="H108" s="1086"/>
      <c r="I108" s="448"/>
      <c r="J108" s="461"/>
      <c r="K108" s="468"/>
      <c r="L108" s="510"/>
      <c r="M108" s="520"/>
      <c r="N108" s="336"/>
      <c r="P108" s="403"/>
      <c r="Q108" s="404"/>
      <c r="R108" s="319"/>
      <c r="S108" s="308"/>
      <c r="T108" s="292"/>
    </row>
    <row r="109" spans="2:20" ht="15.75" customHeight="1" x14ac:dyDescent="0.2">
      <c r="B109" s="135"/>
      <c r="C109" s="18"/>
      <c r="D109" s="18"/>
      <c r="E109" s="18"/>
      <c r="F109" s="20" t="s">
        <v>181</v>
      </c>
      <c r="G109" s="20" t="s">
        <v>182</v>
      </c>
      <c r="H109" s="86"/>
      <c r="I109" s="448" t="s">
        <v>153</v>
      </c>
      <c r="J109" s="461">
        <v>280.89999999999998</v>
      </c>
      <c r="K109" s="468">
        <f>N$3</f>
        <v>1</v>
      </c>
      <c r="L109" s="510">
        <f>J109*K109</f>
        <v>280.89999999999998</v>
      </c>
      <c r="M109" s="520">
        <v>1</v>
      </c>
      <c r="N109" s="336">
        <f>L109*M109</f>
        <v>280.89999999999998</v>
      </c>
      <c r="P109" s="405">
        <f>SUM(L109)</f>
        <v>280.89999999999998</v>
      </c>
      <c r="Q109" s="406">
        <v>0</v>
      </c>
      <c r="R109" s="266">
        <f>SUM(N109*Q109)</f>
        <v>0</v>
      </c>
      <c r="S109" s="303">
        <f>SUM(N109-R109)</f>
        <v>280.89999999999998</v>
      </c>
      <c r="T109" s="292"/>
    </row>
    <row r="110" spans="2:20" ht="15.75" customHeight="1" x14ac:dyDescent="0.2">
      <c r="B110" s="135"/>
      <c r="C110" s="18"/>
      <c r="D110" s="18"/>
      <c r="E110" s="20" t="s">
        <v>185</v>
      </c>
      <c r="F110" s="20" t="s">
        <v>186</v>
      </c>
      <c r="G110" s="18"/>
      <c r="H110" s="74"/>
      <c r="I110" s="448"/>
      <c r="J110" s="461"/>
      <c r="K110" s="468"/>
      <c r="L110" s="510"/>
      <c r="M110" s="520"/>
      <c r="N110" s="336"/>
      <c r="P110" s="405"/>
      <c r="Q110" s="406"/>
      <c r="R110" s="266"/>
      <c r="S110" s="303"/>
      <c r="T110" s="292"/>
    </row>
    <row r="111" spans="2:20" ht="48.6" customHeight="1" x14ac:dyDescent="0.2">
      <c r="B111" s="135"/>
      <c r="C111" s="18"/>
      <c r="D111" s="18"/>
      <c r="E111" s="18"/>
      <c r="F111" s="1085" t="s">
        <v>650</v>
      </c>
      <c r="G111" s="1086"/>
      <c r="H111" s="1086"/>
      <c r="I111" s="448"/>
      <c r="J111" s="461"/>
      <c r="K111" s="468"/>
      <c r="L111" s="510"/>
      <c r="M111" s="520"/>
      <c r="N111" s="336"/>
      <c r="P111" s="405"/>
      <c r="Q111" s="406"/>
      <c r="R111" s="266"/>
      <c r="S111" s="303"/>
      <c r="T111" s="292"/>
    </row>
    <row r="112" spans="2:20" ht="15.75" customHeight="1" x14ac:dyDescent="0.2">
      <c r="B112" s="135"/>
      <c r="C112" s="18"/>
      <c r="D112" s="18"/>
      <c r="E112" s="74"/>
      <c r="F112" s="20" t="s">
        <v>187</v>
      </c>
      <c r="G112" s="20" t="s">
        <v>188</v>
      </c>
      <c r="H112" s="347"/>
      <c r="I112" s="448" t="s">
        <v>189</v>
      </c>
      <c r="J112" s="461">
        <v>50</v>
      </c>
      <c r="K112" s="468">
        <f>N$3</f>
        <v>1</v>
      </c>
      <c r="L112" s="510">
        <f>J112*K112</f>
        <v>50</v>
      </c>
      <c r="M112" s="520">
        <v>1</v>
      </c>
      <c r="N112" s="336">
        <f>L112*M112</f>
        <v>50</v>
      </c>
      <c r="P112" s="405">
        <f>SUM(L112)</f>
        <v>50</v>
      </c>
      <c r="Q112" s="406">
        <v>0</v>
      </c>
      <c r="R112" s="266">
        <f>SUM(N112*Q112)</f>
        <v>0</v>
      </c>
      <c r="S112" s="303">
        <f>SUM(N112-R112)</f>
        <v>50</v>
      </c>
      <c r="T112" s="292"/>
    </row>
    <row r="113" spans="2:20" ht="15.75" customHeight="1" x14ac:dyDescent="0.2">
      <c r="B113" s="135"/>
      <c r="C113" s="18"/>
      <c r="D113" s="18"/>
      <c r="E113" s="74"/>
      <c r="F113" s="20" t="s">
        <v>190</v>
      </c>
      <c r="G113" s="20" t="s">
        <v>921</v>
      </c>
      <c r="H113" s="347"/>
      <c r="I113" s="448" t="s">
        <v>189</v>
      </c>
      <c r="J113" s="461">
        <v>14</v>
      </c>
      <c r="K113" s="468">
        <v>1</v>
      </c>
      <c r="L113" s="510">
        <f>J113*K113</f>
        <v>14</v>
      </c>
      <c r="M113" s="520">
        <v>1</v>
      </c>
      <c r="N113" s="336">
        <f>L113*M113</f>
        <v>14</v>
      </c>
      <c r="P113" s="405">
        <f>SUM(L113)</f>
        <v>14</v>
      </c>
      <c r="Q113" s="406">
        <v>0</v>
      </c>
      <c r="R113" s="266">
        <f>SUM(N113*Q113)</f>
        <v>0</v>
      </c>
      <c r="S113" s="303">
        <f>SUM(N113-R113)</f>
        <v>14</v>
      </c>
      <c r="T113" s="292"/>
    </row>
    <row r="114" spans="2:20" ht="15.75" customHeight="1" x14ac:dyDescent="0.2">
      <c r="B114" s="135"/>
      <c r="C114" s="18"/>
      <c r="D114" s="18"/>
      <c r="E114" s="74"/>
      <c r="F114" s="20" t="s">
        <v>920</v>
      </c>
      <c r="G114" s="20" t="s">
        <v>191</v>
      </c>
      <c r="H114" s="347"/>
      <c r="I114" s="448" t="s">
        <v>189</v>
      </c>
      <c r="J114" s="461">
        <v>25.8</v>
      </c>
      <c r="K114" s="468">
        <f>N$3</f>
        <v>1</v>
      </c>
      <c r="L114" s="510">
        <f>J114*K114</f>
        <v>25.8</v>
      </c>
      <c r="M114" s="520">
        <v>1</v>
      </c>
      <c r="N114" s="336">
        <f>L114*M114</f>
        <v>25.8</v>
      </c>
      <c r="P114" s="405">
        <f>SUM(L114)</f>
        <v>25.8</v>
      </c>
      <c r="Q114" s="406">
        <v>0</v>
      </c>
      <c r="R114" s="266">
        <f>SUM(N114*Q114)</f>
        <v>0</v>
      </c>
      <c r="S114" s="303">
        <f>SUM(N114-R114)</f>
        <v>25.8</v>
      </c>
      <c r="T114" s="292"/>
    </row>
    <row r="115" spans="2:20" ht="15.75" customHeight="1" x14ac:dyDescent="0.2">
      <c r="B115" s="145" t="s">
        <v>192</v>
      </c>
      <c r="C115" s="146"/>
      <c r="D115" s="146"/>
      <c r="E115" s="146"/>
      <c r="F115" s="147"/>
      <c r="G115" s="146"/>
      <c r="H115" s="348"/>
      <c r="I115" s="535"/>
      <c r="J115" s="478"/>
      <c r="K115" s="536"/>
      <c r="L115" s="545"/>
      <c r="M115" s="980"/>
      <c r="N115" s="386">
        <f>N116+N128</f>
        <v>1861.4399999999998</v>
      </c>
      <c r="P115" s="411"/>
      <c r="Q115" s="412"/>
      <c r="R115" s="320">
        <f>R116+R128</f>
        <v>0</v>
      </c>
      <c r="S115" s="329">
        <f>S116+S128</f>
        <v>1861.4399999999998</v>
      </c>
      <c r="T115" s="292"/>
    </row>
    <row r="116" spans="2:20" ht="15.75" customHeight="1" x14ac:dyDescent="0.2">
      <c r="B116" s="135"/>
      <c r="C116" s="62" t="s">
        <v>193</v>
      </c>
      <c r="D116" s="73"/>
      <c r="E116" s="73"/>
      <c r="F116" s="62"/>
      <c r="G116" s="73"/>
      <c r="H116" s="345"/>
      <c r="I116" s="531"/>
      <c r="J116" s="470"/>
      <c r="K116" s="532"/>
      <c r="L116" s="543"/>
      <c r="M116" s="978"/>
      <c r="N116" s="287">
        <f>N117</f>
        <v>15</v>
      </c>
      <c r="P116" s="415"/>
      <c r="Q116" s="416"/>
      <c r="R116" s="318">
        <f>R117</f>
        <v>0</v>
      </c>
      <c r="S116" s="328">
        <f>S117</f>
        <v>15</v>
      </c>
      <c r="T116" s="292"/>
    </row>
    <row r="117" spans="2:20" ht="15.75" customHeight="1" x14ac:dyDescent="0.2">
      <c r="B117" s="135"/>
      <c r="C117" s="18"/>
      <c r="D117" s="114" t="s">
        <v>198</v>
      </c>
      <c r="E117" s="114"/>
      <c r="F117" s="114"/>
      <c r="G117" s="148"/>
      <c r="H117" s="346"/>
      <c r="I117" s="533"/>
      <c r="J117" s="474"/>
      <c r="K117" s="534"/>
      <c r="L117" s="544"/>
      <c r="M117" s="979"/>
      <c r="N117" s="286">
        <f>SUM(N118:N127)</f>
        <v>15</v>
      </c>
      <c r="P117" s="413"/>
      <c r="Q117" s="414"/>
      <c r="R117" s="316">
        <f>SUM(R118:R127)</f>
        <v>0</v>
      </c>
      <c r="S117" s="326">
        <f>SUM(S118:S127)</f>
        <v>15</v>
      </c>
      <c r="T117" s="292"/>
    </row>
    <row r="118" spans="2:20" ht="15.75" customHeight="1" x14ac:dyDescent="0.2">
      <c r="B118" s="135"/>
      <c r="C118" s="18"/>
      <c r="D118" s="18"/>
      <c r="E118" s="20" t="s">
        <v>199</v>
      </c>
      <c r="F118" s="20" t="s">
        <v>839</v>
      </c>
      <c r="G118" s="18"/>
      <c r="H118" s="74"/>
      <c r="I118" s="448" t="s">
        <v>83</v>
      </c>
      <c r="J118" s="461">
        <v>3</v>
      </c>
      <c r="K118" s="468">
        <f>N$3</f>
        <v>1</v>
      </c>
      <c r="L118" s="510">
        <f>J118*K118</f>
        <v>3</v>
      </c>
      <c r="M118" s="520">
        <v>1</v>
      </c>
      <c r="N118" s="336">
        <f>L118*M118</f>
        <v>3</v>
      </c>
      <c r="P118" s="405">
        <f>SUM(L118)</f>
        <v>3</v>
      </c>
      <c r="Q118" s="406">
        <v>0</v>
      </c>
      <c r="R118" s="266">
        <f>SUM(N118*Q118)</f>
        <v>0</v>
      </c>
      <c r="S118" s="303">
        <f>SUM(N118-R118)</f>
        <v>3</v>
      </c>
      <c r="T118" s="292"/>
    </row>
    <row r="119" spans="2:20" ht="108" customHeight="1" x14ac:dyDescent="0.2">
      <c r="B119" s="135"/>
      <c r="C119" s="18"/>
      <c r="D119" s="18"/>
      <c r="E119" s="18"/>
      <c r="F119" s="1074" t="s">
        <v>840</v>
      </c>
      <c r="G119" s="1086"/>
      <c r="H119" s="1086"/>
      <c r="I119" s="448"/>
      <c r="J119" s="461"/>
      <c r="K119" s="468"/>
      <c r="L119" s="510"/>
      <c r="M119" s="520"/>
      <c r="N119" s="336"/>
      <c r="P119" s="403"/>
      <c r="Q119" s="404"/>
      <c r="R119" s="321"/>
      <c r="S119" s="309"/>
      <c r="T119" s="292"/>
    </row>
    <row r="120" spans="2:20" ht="15.75" customHeight="1" x14ac:dyDescent="0.2">
      <c r="B120" s="135"/>
      <c r="C120" s="18"/>
      <c r="D120" s="18"/>
      <c r="E120" s="20" t="s">
        <v>200</v>
      </c>
      <c r="F120" s="20" t="s">
        <v>201</v>
      </c>
      <c r="G120" s="18"/>
      <c r="H120" s="74"/>
      <c r="I120" s="467"/>
      <c r="J120" s="461"/>
      <c r="K120" s="468"/>
      <c r="L120" s="510"/>
      <c r="M120" s="520"/>
      <c r="N120" s="336"/>
      <c r="P120" s="403"/>
      <c r="Q120" s="404"/>
      <c r="R120" s="319"/>
      <c r="S120" s="308"/>
      <c r="T120" s="292"/>
    </row>
    <row r="121" spans="2:20" ht="15.75" customHeight="1" x14ac:dyDescent="0.2">
      <c r="B121" s="135"/>
      <c r="F121" s="20" t="s">
        <v>202</v>
      </c>
      <c r="G121" s="20" t="s">
        <v>203</v>
      </c>
      <c r="I121" s="448" t="s">
        <v>83</v>
      </c>
      <c r="J121" s="449">
        <v>6</v>
      </c>
      <c r="K121" s="451">
        <f>N$3</f>
        <v>1</v>
      </c>
      <c r="L121" s="503">
        <f>J121*K121</f>
        <v>6</v>
      </c>
      <c r="M121" s="975">
        <v>1</v>
      </c>
      <c r="N121" s="336">
        <f>L121*M121</f>
        <v>6</v>
      </c>
      <c r="P121" s="405">
        <f>SUM(L121)</f>
        <v>6</v>
      </c>
      <c r="Q121" s="406">
        <v>0</v>
      </c>
      <c r="R121" s="266">
        <f>SUM(N121*Q121)</f>
        <v>0</v>
      </c>
      <c r="S121" s="303">
        <f>SUM(N121-R121)</f>
        <v>6</v>
      </c>
      <c r="T121" s="292"/>
    </row>
    <row r="122" spans="2:20" ht="69.599999999999994" customHeight="1" x14ac:dyDescent="0.2">
      <c r="B122" s="135"/>
      <c r="C122" s="18"/>
      <c r="D122" s="18"/>
      <c r="E122" s="18"/>
      <c r="F122" s="72"/>
      <c r="G122" s="1074" t="s">
        <v>651</v>
      </c>
      <c r="H122" s="1075"/>
      <c r="I122" s="467"/>
      <c r="J122" s="461"/>
      <c r="K122" s="468"/>
      <c r="L122" s="510"/>
      <c r="M122" s="520"/>
      <c r="N122" s="336"/>
      <c r="P122" s="403"/>
      <c r="Q122" s="404"/>
      <c r="R122" s="271"/>
      <c r="S122" s="306"/>
      <c r="T122" s="292"/>
    </row>
    <row r="123" spans="2:20" ht="15.75" customHeight="1" x14ac:dyDescent="0.2">
      <c r="B123" s="135"/>
      <c r="F123" s="20" t="s">
        <v>204</v>
      </c>
      <c r="G123" s="20" t="s">
        <v>205</v>
      </c>
      <c r="I123" s="448" t="s">
        <v>83</v>
      </c>
      <c r="J123" s="449">
        <v>3</v>
      </c>
      <c r="K123" s="451">
        <f>N$3</f>
        <v>1</v>
      </c>
      <c r="L123" s="503">
        <f>J123*K123</f>
        <v>3</v>
      </c>
      <c r="M123" s="975">
        <v>1</v>
      </c>
      <c r="N123" s="336">
        <f>L123*M123</f>
        <v>3</v>
      </c>
      <c r="P123" s="405">
        <f>SUM(L123)</f>
        <v>3</v>
      </c>
      <c r="Q123" s="406">
        <v>0</v>
      </c>
      <c r="R123" s="266">
        <f>SUM(N123*Q123)</f>
        <v>0</v>
      </c>
      <c r="S123" s="303">
        <f>SUM(N123-R123)</f>
        <v>3</v>
      </c>
      <c r="T123" s="292"/>
    </row>
    <row r="124" spans="2:20" ht="66.599999999999994" customHeight="1" x14ac:dyDescent="0.2">
      <c r="B124" s="135"/>
      <c r="C124" s="18"/>
      <c r="D124" s="18"/>
      <c r="E124" s="18"/>
      <c r="F124" s="72"/>
      <c r="G124" s="1074" t="s">
        <v>714</v>
      </c>
      <c r="H124" s="1075"/>
      <c r="I124" s="467"/>
      <c r="J124" s="461"/>
      <c r="K124" s="468"/>
      <c r="L124" s="510"/>
      <c r="M124" s="520"/>
      <c r="N124" s="336"/>
      <c r="P124" s="405"/>
      <c r="Q124" s="406"/>
      <c r="R124" s="266"/>
      <c r="S124" s="303"/>
      <c r="T124" s="292"/>
    </row>
    <row r="125" spans="2:20" ht="15.75" customHeight="1" x14ac:dyDescent="0.2">
      <c r="B125" s="135"/>
      <c r="C125" s="18"/>
      <c r="D125" s="18"/>
      <c r="E125" s="20" t="s">
        <v>206</v>
      </c>
      <c r="F125" s="20" t="s">
        <v>207</v>
      </c>
      <c r="G125" s="18"/>
      <c r="H125" s="74"/>
      <c r="I125" s="448"/>
      <c r="J125" s="449"/>
      <c r="K125" s="451"/>
      <c r="L125" s="503"/>
      <c r="M125" s="975"/>
      <c r="N125" s="336"/>
      <c r="P125" s="405"/>
      <c r="Q125" s="406"/>
      <c r="R125" s="266"/>
      <c r="S125" s="303"/>
      <c r="T125" s="292"/>
    </row>
    <row r="126" spans="2:20" ht="15.75" customHeight="1" x14ac:dyDescent="0.2">
      <c r="B126" s="135"/>
      <c r="F126" s="20" t="s">
        <v>208</v>
      </c>
      <c r="G126" s="20" t="s">
        <v>512</v>
      </c>
      <c r="I126" s="448" t="s">
        <v>83</v>
      </c>
      <c r="J126" s="449">
        <v>3</v>
      </c>
      <c r="K126" s="451">
        <f>N$3</f>
        <v>1</v>
      </c>
      <c r="L126" s="503">
        <f>J126*K126</f>
        <v>3</v>
      </c>
      <c r="M126" s="975">
        <v>1</v>
      </c>
      <c r="N126" s="336">
        <f>L126*M126</f>
        <v>3</v>
      </c>
      <c r="P126" s="405">
        <f>SUM(L126)</f>
        <v>3</v>
      </c>
      <c r="Q126" s="406">
        <v>0</v>
      </c>
      <c r="R126" s="266">
        <f>SUM(N126*Q126)</f>
        <v>0</v>
      </c>
      <c r="S126" s="303">
        <f>SUM(N126-R126)</f>
        <v>3</v>
      </c>
      <c r="T126" s="292"/>
    </row>
    <row r="127" spans="2:20" ht="78.599999999999994" customHeight="1" x14ac:dyDescent="0.2">
      <c r="B127" s="135"/>
      <c r="C127" s="18"/>
      <c r="D127" s="18"/>
      <c r="E127" s="18"/>
      <c r="F127" s="72"/>
      <c r="G127" s="1074" t="s">
        <v>672</v>
      </c>
      <c r="H127" s="1075"/>
      <c r="I127" s="467"/>
      <c r="J127" s="461"/>
      <c r="K127" s="468"/>
      <c r="L127" s="510"/>
      <c r="M127" s="520"/>
      <c r="N127" s="336"/>
      <c r="P127" s="405"/>
      <c r="Q127" s="406"/>
      <c r="R127" s="248"/>
      <c r="S127" s="305"/>
      <c r="T127" s="292"/>
    </row>
    <row r="128" spans="2:20" ht="15.75" customHeight="1" x14ac:dyDescent="0.2">
      <c r="B128" s="135"/>
      <c r="C128" s="62" t="s">
        <v>210</v>
      </c>
      <c r="D128" s="73"/>
      <c r="E128" s="73"/>
      <c r="F128" s="62"/>
      <c r="G128" s="73"/>
      <c r="H128" s="345"/>
      <c r="I128" s="531"/>
      <c r="J128" s="470"/>
      <c r="K128" s="532"/>
      <c r="L128" s="543"/>
      <c r="M128" s="978"/>
      <c r="N128" s="287">
        <f>N129+N152+N164</f>
        <v>1846.4399999999998</v>
      </c>
      <c r="P128" s="415"/>
      <c r="Q128" s="416"/>
      <c r="R128" s="318">
        <f>R129+R152+R164</f>
        <v>0</v>
      </c>
      <c r="S128" s="328">
        <f>S129+S152+S164</f>
        <v>1846.4399999999998</v>
      </c>
      <c r="T128" s="292"/>
    </row>
    <row r="129" spans="2:20" ht="15.75" customHeight="1" x14ac:dyDescent="0.2">
      <c r="B129" s="135"/>
      <c r="C129" s="18"/>
      <c r="D129" s="114" t="s">
        <v>211</v>
      </c>
      <c r="E129" s="114"/>
      <c r="F129" s="114"/>
      <c r="G129" s="148"/>
      <c r="H129" s="346"/>
      <c r="I129" s="533"/>
      <c r="J129" s="474"/>
      <c r="K129" s="534"/>
      <c r="L129" s="544"/>
      <c r="M129" s="979"/>
      <c r="N129" s="286">
        <f>SUM(N130:N151)</f>
        <v>1342.3899999999999</v>
      </c>
      <c r="P129" s="413"/>
      <c r="Q129" s="414"/>
      <c r="R129" s="316">
        <f>SUM(R130:R151)</f>
        <v>0</v>
      </c>
      <c r="S129" s="326">
        <f>SUM(S130:S151)</f>
        <v>1342.3899999999999</v>
      </c>
      <c r="T129" s="292"/>
    </row>
    <row r="130" spans="2:20" ht="15.75" customHeight="1" x14ac:dyDescent="0.2">
      <c r="B130" s="135"/>
      <c r="C130" s="18"/>
      <c r="D130" s="18"/>
      <c r="E130" s="20" t="s">
        <v>212</v>
      </c>
      <c r="F130" s="20" t="s">
        <v>213</v>
      </c>
      <c r="G130" s="18"/>
      <c r="H130" s="74"/>
      <c r="I130" s="448"/>
      <c r="J130" s="461"/>
      <c r="K130" s="468"/>
      <c r="L130" s="510"/>
      <c r="M130" s="520"/>
      <c r="N130" s="336"/>
      <c r="P130" s="405"/>
      <c r="Q130" s="406"/>
      <c r="R130" s="266"/>
      <c r="S130" s="303"/>
      <c r="T130" s="292"/>
    </row>
    <row r="131" spans="2:20" ht="15.75" customHeight="1" x14ac:dyDescent="0.2">
      <c r="B131" s="135"/>
      <c r="C131" s="18"/>
      <c r="D131" s="18"/>
      <c r="E131" s="18"/>
      <c r="F131" s="20" t="s">
        <v>214</v>
      </c>
      <c r="G131" s="20" t="s">
        <v>215</v>
      </c>
      <c r="H131" s="74"/>
      <c r="I131" s="448" t="s">
        <v>153</v>
      </c>
      <c r="J131" s="449">
        <v>227.37</v>
      </c>
      <c r="K131" s="451">
        <f>N$3</f>
        <v>1</v>
      </c>
      <c r="L131" s="503">
        <f>J131*K131</f>
        <v>227.37</v>
      </c>
      <c r="M131" s="975">
        <v>1</v>
      </c>
      <c r="N131" s="336">
        <f t="shared" ref="N131:N139" si="27">L131*M131</f>
        <v>227.37</v>
      </c>
      <c r="P131" s="405">
        <f>SUM(L131)</f>
        <v>227.37</v>
      </c>
      <c r="Q131" s="406">
        <v>0</v>
      </c>
      <c r="R131" s="266">
        <f>SUM(N131*Q131)</f>
        <v>0</v>
      </c>
      <c r="S131" s="303">
        <f>SUM(N131-R131)</f>
        <v>227.37</v>
      </c>
      <c r="T131" s="292"/>
    </row>
    <row r="132" spans="2:20" ht="68.45" customHeight="1" x14ac:dyDescent="0.2">
      <c r="B132" s="135"/>
      <c r="C132" s="18"/>
      <c r="D132" s="18"/>
      <c r="E132" s="18"/>
      <c r="F132" s="20"/>
      <c r="G132" s="1074" t="s">
        <v>702</v>
      </c>
      <c r="H132" s="1075"/>
      <c r="I132" s="448"/>
      <c r="J132" s="461"/>
      <c r="K132" s="468"/>
      <c r="L132" s="510"/>
      <c r="M132" s="520"/>
      <c r="N132" s="336"/>
      <c r="P132" s="403"/>
      <c r="Q132" s="404"/>
      <c r="R132" s="271"/>
      <c r="S132" s="306"/>
      <c r="T132" s="292"/>
    </row>
    <row r="133" spans="2:20" ht="15.75" customHeight="1" x14ac:dyDescent="0.2">
      <c r="B133" s="135"/>
      <c r="C133" s="18"/>
      <c r="D133" s="18"/>
      <c r="E133" s="18"/>
      <c r="F133" s="20" t="s">
        <v>216</v>
      </c>
      <c r="G133" s="20" t="s">
        <v>217</v>
      </c>
      <c r="H133" s="74"/>
      <c r="I133" s="448" t="s">
        <v>153</v>
      </c>
      <c r="J133" s="449">
        <v>227.37</v>
      </c>
      <c r="K133" s="451">
        <f>N$3</f>
        <v>1</v>
      </c>
      <c r="L133" s="503">
        <f>J133*K133</f>
        <v>227.37</v>
      </c>
      <c r="M133" s="975">
        <v>1</v>
      </c>
      <c r="N133" s="336">
        <f t="shared" si="27"/>
        <v>227.37</v>
      </c>
      <c r="P133" s="405">
        <f>SUM(L133)</f>
        <v>227.37</v>
      </c>
      <c r="Q133" s="406">
        <v>0</v>
      </c>
      <c r="R133" s="266">
        <f>SUM(N133*Q133)</f>
        <v>0</v>
      </c>
      <c r="S133" s="303">
        <f>SUM(N133-R133)</f>
        <v>227.37</v>
      </c>
      <c r="T133" s="292"/>
    </row>
    <row r="134" spans="2:20" ht="63.6" customHeight="1" x14ac:dyDescent="0.2">
      <c r="B134" s="135"/>
      <c r="C134" s="18"/>
      <c r="D134" s="18"/>
      <c r="E134" s="18"/>
      <c r="F134" s="20"/>
      <c r="G134" s="1074" t="s">
        <v>700</v>
      </c>
      <c r="H134" s="1075"/>
      <c r="I134" s="448"/>
      <c r="J134" s="449"/>
      <c r="K134" s="451"/>
      <c r="L134" s="503"/>
      <c r="M134" s="975"/>
      <c r="N134" s="336"/>
      <c r="P134" s="403"/>
      <c r="Q134" s="404"/>
      <c r="R134" s="271"/>
      <c r="S134" s="305"/>
      <c r="T134" s="292"/>
    </row>
    <row r="135" spans="2:20" ht="15.75" customHeight="1" x14ac:dyDescent="0.2">
      <c r="B135" s="135"/>
      <c r="C135" s="18"/>
      <c r="D135" s="18"/>
      <c r="E135" s="18"/>
      <c r="F135" s="20" t="s">
        <v>218</v>
      </c>
      <c r="G135" s="20" t="s">
        <v>163</v>
      </c>
      <c r="H135" s="74"/>
      <c r="I135" s="448" t="s">
        <v>153</v>
      </c>
      <c r="J135" s="449">
        <v>0</v>
      </c>
      <c r="K135" s="468">
        <f>N$3</f>
        <v>1</v>
      </c>
      <c r="L135" s="510">
        <f>J135*K135</f>
        <v>0</v>
      </c>
      <c r="M135" s="975">
        <v>1</v>
      </c>
      <c r="N135" s="336">
        <f t="shared" si="27"/>
        <v>0</v>
      </c>
      <c r="P135" s="405">
        <f>SUM(L135)</f>
        <v>0</v>
      </c>
      <c r="Q135" s="406">
        <v>0</v>
      </c>
      <c r="R135" s="266">
        <f>SUM(N135*Q135)</f>
        <v>0</v>
      </c>
      <c r="S135" s="303">
        <f>SUM(N135-R135)</f>
        <v>0</v>
      </c>
      <c r="T135" s="292"/>
    </row>
    <row r="136" spans="2:20" ht="63.75" customHeight="1" x14ac:dyDescent="0.2">
      <c r="B136" s="135"/>
      <c r="C136" s="18"/>
      <c r="D136" s="18"/>
      <c r="E136" s="18"/>
      <c r="F136" s="20"/>
      <c r="G136" s="1074" t="s">
        <v>701</v>
      </c>
      <c r="H136" s="1075"/>
      <c r="I136" s="448"/>
      <c r="J136" s="449"/>
      <c r="K136" s="451"/>
      <c r="L136" s="503"/>
      <c r="M136" s="975"/>
      <c r="N136" s="336"/>
      <c r="P136" s="403"/>
      <c r="Q136" s="404"/>
      <c r="R136" s="271"/>
      <c r="S136" s="306"/>
      <c r="T136" s="292"/>
    </row>
    <row r="137" spans="2:20" ht="15.75" customHeight="1" x14ac:dyDescent="0.2">
      <c r="B137" s="135"/>
      <c r="C137" s="18"/>
      <c r="D137" s="18"/>
      <c r="E137" s="18"/>
      <c r="F137" s="20" t="s">
        <v>219</v>
      </c>
      <c r="G137" s="20" t="s">
        <v>220</v>
      </c>
      <c r="H137" s="75"/>
      <c r="I137" s="448" t="s">
        <v>153</v>
      </c>
      <c r="J137" s="449">
        <v>0</v>
      </c>
      <c r="K137" s="468">
        <f>N$3</f>
        <v>1</v>
      </c>
      <c r="L137" s="510">
        <f>J137*K137</f>
        <v>0</v>
      </c>
      <c r="M137" s="975">
        <v>1</v>
      </c>
      <c r="N137" s="336">
        <f t="shared" si="27"/>
        <v>0</v>
      </c>
      <c r="P137" s="405">
        <f>SUM(L137)</f>
        <v>0</v>
      </c>
      <c r="Q137" s="406">
        <v>0</v>
      </c>
      <c r="R137" s="266">
        <f>SUM(N137*Q137)</f>
        <v>0</v>
      </c>
      <c r="S137" s="303">
        <f>SUM(N137-R137)</f>
        <v>0</v>
      </c>
      <c r="T137" s="292"/>
    </row>
    <row r="138" spans="2:20" ht="68.45" customHeight="1" x14ac:dyDescent="0.2">
      <c r="B138" s="135"/>
      <c r="C138" s="18"/>
      <c r="D138" s="18"/>
      <c r="E138" s="18"/>
      <c r="F138" s="20"/>
      <c r="G138" s="1074" t="s">
        <v>673</v>
      </c>
      <c r="H138" s="1075"/>
      <c r="I138" s="448"/>
      <c r="J138" s="449"/>
      <c r="K138" s="451"/>
      <c r="L138" s="503"/>
      <c r="M138" s="975"/>
      <c r="N138" s="336"/>
      <c r="P138" s="405"/>
      <c r="Q138" s="406"/>
      <c r="R138" s="266"/>
      <c r="S138" s="303"/>
      <c r="T138" s="292"/>
    </row>
    <row r="139" spans="2:20" ht="15.75" customHeight="1" x14ac:dyDescent="0.2">
      <c r="B139" s="135"/>
      <c r="C139" s="18"/>
      <c r="D139" s="18"/>
      <c r="E139" s="18"/>
      <c r="F139" s="20" t="s">
        <v>221</v>
      </c>
      <c r="G139" s="20" t="s">
        <v>222</v>
      </c>
      <c r="H139" s="74"/>
      <c r="I139" s="448" t="s">
        <v>153</v>
      </c>
      <c r="J139" s="461">
        <v>87.54</v>
      </c>
      <c r="K139" s="468">
        <f>N$3</f>
        <v>1</v>
      </c>
      <c r="L139" s="510">
        <f>J139*K139</f>
        <v>87.54</v>
      </c>
      <c r="M139" s="975">
        <v>1</v>
      </c>
      <c r="N139" s="336">
        <f t="shared" si="27"/>
        <v>87.54</v>
      </c>
      <c r="P139" s="405">
        <f>SUM(L139)</f>
        <v>87.54</v>
      </c>
      <c r="Q139" s="406">
        <v>0</v>
      </c>
      <c r="R139" s="266">
        <f>SUM(N139*Q139)</f>
        <v>0</v>
      </c>
      <c r="S139" s="303">
        <f>SUM(N139-R139)</f>
        <v>87.54</v>
      </c>
      <c r="T139" s="292"/>
    </row>
    <row r="140" spans="2:20" ht="69.599999999999994" customHeight="1" x14ac:dyDescent="0.2">
      <c r="B140" s="135"/>
      <c r="C140" s="18"/>
      <c r="D140" s="18"/>
      <c r="E140" s="18"/>
      <c r="F140" s="20"/>
      <c r="G140" s="1074" t="s">
        <v>648</v>
      </c>
      <c r="H140" s="1075"/>
      <c r="I140" s="448"/>
      <c r="J140" s="449"/>
      <c r="K140" s="451"/>
      <c r="L140" s="503"/>
      <c r="M140" s="975"/>
      <c r="N140" s="336"/>
      <c r="P140" s="403"/>
      <c r="Q140" s="404"/>
      <c r="R140" s="271"/>
      <c r="S140" s="306"/>
      <c r="T140" s="292"/>
    </row>
    <row r="141" spans="2:20" ht="15.75" customHeight="1" x14ac:dyDescent="0.2">
      <c r="B141" s="135"/>
      <c r="C141" s="18"/>
      <c r="D141" s="18"/>
      <c r="E141" s="20" t="s">
        <v>223</v>
      </c>
      <c r="F141" s="20" t="s">
        <v>224</v>
      </c>
      <c r="G141" s="18"/>
      <c r="H141" s="74"/>
      <c r="I141" s="448"/>
      <c r="J141" s="461"/>
      <c r="K141" s="468"/>
      <c r="L141" s="510"/>
      <c r="M141" s="975"/>
      <c r="N141" s="336"/>
      <c r="P141" s="403"/>
      <c r="Q141" s="404"/>
      <c r="R141" s="271"/>
      <c r="S141" s="306"/>
      <c r="T141" s="292"/>
    </row>
    <row r="142" spans="2:20" ht="15.75" customHeight="1" x14ac:dyDescent="0.2">
      <c r="B142" s="135"/>
      <c r="C142" s="18"/>
      <c r="D142" s="18"/>
      <c r="E142" s="18"/>
      <c r="F142" s="20" t="s">
        <v>225</v>
      </c>
      <c r="G142" s="20" t="s">
        <v>215</v>
      </c>
      <c r="H142" s="75"/>
      <c r="I142" s="448" t="s">
        <v>153</v>
      </c>
      <c r="J142" s="461">
        <v>227.37</v>
      </c>
      <c r="K142" s="468">
        <f>N$3</f>
        <v>1</v>
      </c>
      <c r="L142" s="510">
        <f>J142*K142</f>
        <v>227.37</v>
      </c>
      <c r="M142" s="975">
        <v>1</v>
      </c>
      <c r="N142" s="336">
        <f>L142*M142</f>
        <v>227.37</v>
      </c>
      <c r="P142" s="405">
        <f>SUM(L142)</f>
        <v>227.37</v>
      </c>
      <c r="Q142" s="406">
        <v>0</v>
      </c>
      <c r="R142" s="266">
        <f>SUM(N142*Q142)</f>
        <v>0</v>
      </c>
      <c r="S142" s="303">
        <f>SUM(N142-R142)</f>
        <v>227.37</v>
      </c>
      <c r="T142" s="292"/>
    </row>
    <row r="143" spans="2:20" ht="68.45" customHeight="1" x14ac:dyDescent="0.2">
      <c r="B143" s="135"/>
      <c r="C143" s="18"/>
      <c r="D143" s="18"/>
      <c r="E143" s="18"/>
      <c r="F143" s="20"/>
      <c r="G143" s="1074" t="s">
        <v>702</v>
      </c>
      <c r="H143" s="1075"/>
      <c r="I143" s="448"/>
      <c r="J143" s="449"/>
      <c r="K143" s="451"/>
      <c r="L143" s="503"/>
      <c r="M143" s="975"/>
      <c r="N143" s="336"/>
      <c r="P143" s="405"/>
      <c r="Q143" s="406"/>
      <c r="R143" s="266"/>
      <c r="S143" s="303"/>
      <c r="T143" s="292"/>
    </row>
    <row r="144" spans="2:20" ht="15.75" customHeight="1" x14ac:dyDescent="0.2">
      <c r="B144" s="135"/>
      <c r="C144" s="18"/>
      <c r="D144" s="18"/>
      <c r="E144" s="18"/>
      <c r="F144" s="20" t="s">
        <v>226</v>
      </c>
      <c r="G144" s="20" t="s">
        <v>227</v>
      </c>
      <c r="H144" s="75"/>
      <c r="I144" s="448" t="s">
        <v>153</v>
      </c>
      <c r="J144" s="461">
        <v>227.37</v>
      </c>
      <c r="K144" s="468">
        <f>N$3</f>
        <v>1</v>
      </c>
      <c r="L144" s="510">
        <f>J144*K144</f>
        <v>227.37</v>
      </c>
      <c r="M144" s="975">
        <v>1</v>
      </c>
      <c r="N144" s="336">
        <f t="shared" ref="N144:N150" si="28">L144*M144</f>
        <v>227.37</v>
      </c>
      <c r="P144" s="405">
        <f>SUM(L144)</f>
        <v>227.37</v>
      </c>
      <c r="Q144" s="406">
        <v>0</v>
      </c>
      <c r="R144" s="266">
        <f>SUM(N144*Q144)</f>
        <v>0</v>
      </c>
      <c r="S144" s="303">
        <f>SUM(N144-R144)</f>
        <v>227.37</v>
      </c>
      <c r="T144" s="292"/>
    </row>
    <row r="145" spans="2:20" ht="66.75" customHeight="1" x14ac:dyDescent="0.2">
      <c r="B145" s="135"/>
      <c r="C145" s="18"/>
      <c r="D145" s="18"/>
      <c r="E145" s="18"/>
      <c r="F145" s="20"/>
      <c r="G145" s="1074" t="s">
        <v>700</v>
      </c>
      <c r="H145" s="1075"/>
      <c r="I145" s="448"/>
      <c r="J145" s="449"/>
      <c r="K145" s="451"/>
      <c r="L145" s="503"/>
      <c r="M145" s="975"/>
      <c r="N145" s="336"/>
      <c r="P145" s="403"/>
      <c r="Q145" s="404"/>
      <c r="R145" s="271"/>
      <c r="S145" s="306"/>
      <c r="T145" s="292"/>
    </row>
    <row r="146" spans="2:20" ht="15.75" customHeight="1" x14ac:dyDescent="0.2">
      <c r="B146" s="135"/>
      <c r="C146" s="18"/>
      <c r="D146" s="18"/>
      <c r="E146" s="18"/>
      <c r="F146" s="20" t="s">
        <v>228</v>
      </c>
      <c r="G146" s="20" t="s">
        <v>163</v>
      </c>
      <c r="H146" s="74"/>
      <c r="I146" s="448" t="s">
        <v>153</v>
      </c>
      <c r="J146" s="449">
        <v>0</v>
      </c>
      <c r="K146" s="468">
        <f>N$3</f>
        <v>1</v>
      </c>
      <c r="L146" s="510">
        <f>J146*K146</f>
        <v>0</v>
      </c>
      <c r="M146" s="975">
        <v>1</v>
      </c>
      <c r="N146" s="336">
        <f t="shared" si="28"/>
        <v>0</v>
      </c>
      <c r="P146" s="405">
        <f>SUM(L146)</f>
        <v>0</v>
      </c>
      <c r="Q146" s="406">
        <v>0</v>
      </c>
      <c r="R146" s="266">
        <f>SUM(N146*Q146)</f>
        <v>0</v>
      </c>
      <c r="S146" s="303">
        <f>SUM(N146-R146)</f>
        <v>0</v>
      </c>
      <c r="T146" s="292"/>
    </row>
    <row r="147" spans="2:20" ht="69.75" customHeight="1" x14ac:dyDescent="0.2">
      <c r="B147" s="135"/>
      <c r="C147" s="18"/>
      <c r="D147" s="18"/>
      <c r="E147" s="18"/>
      <c r="F147" s="20"/>
      <c r="G147" s="1074" t="s">
        <v>701</v>
      </c>
      <c r="H147" s="1075"/>
      <c r="I147" s="448"/>
      <c r="J147" s="449"/>
      <c r="K147" s="451"/>
      <c r="L147" s="503"/>
      <c r="M147" s="975"/>
      <c r="N147" s="336"/>
      <c r="P147" s="405"/>
      <c r="Q147" s="406"/>
      <c r="R147" s="266"/>
      <c r="S147" s="303"/>
      <c r="T147" s="292"/>
    </row>
    <row r="148" spans="2:20" ht="15.75" customHeight="1" x14ac:dyDescent="0.2">
      <c r="B148" s="135"/>
      <c r="C148" s="18"/>
      <c r="D148" s="18"/>
      <c r="E148" s="18"/>
      <c r="F148" s="20" t="s">
        <v>229</v>
      </c>
      <c r="G148" s="20" t="s">
        <v>230</v>
      </c>
      <c r="H148" s="75"/>
      <c r="I148" s="448" t="s">
        <v>153</v>
      </c>
      <c r="J148" s="449">
        <v>0</v>
      </c>
      <c r="K148" s="468">
        <f>N$3</f>
        <v>1</v>
      </c>
      <c r="L148" s="510">
        <f>J148*K148</f>
        <v>0</v>
      </c>
      <c r="M148" s="975">
        <v>1</v>
      </c>
      <c r="N148" s="336">
        <f t="shared" si="28"/>
        <v>0</v>
      </c>
      <c r="P148" s="405">
        <f>SUM(L148)</f>
        <v>0</v>
      </c>
      <c r="Q148" s="406">
        <v>0</v>
      </c>
      <c r="R148" s="266">
        <f>SUM(N148*Q148)</f>
        <v>0</v>
      </c>
      <c r="S148" s="303">
        <f>SUM(N148-R148)</f>
        <v>0</v>
      </c>
      <c r="T148" s="292"/>
    </row>
    <row r="149" spans="2:20" ht="73.150000000000006" customHeight="1" x14ac:dyDescent="0.2">
      <c r="B149" s="135"/>
      <c r="C149" s="18"/>
      <c r="D149" s="18"/>
      <c r="E149" s="18"/>
      <c r="F149" s="20"/>
      <c r="G149" s="1074" t="s">
        <v>673</v>
      </c>
      <c r="H149" s="1075"/>
      <c r="I149" s="448"/>
      <c r="J149" s="449"/>
      <c r="K149" s="451"/>
      <c r="L149" s="503"/>
      <c r="M149" s="975"/>
      <c r="N149" s="336"/>
      <c r="P149" s="403"/>
      <c r="Q149" s="404"/>
      <c r="R149" s="278"/>
      <c r="S149" s="304"/>
      <c r="T149" s="292"/>
    </row>
    <row r="150" spans="2:20" ht="15.75" customHeight="1" x14ac:dyDescent="0.2">
      <c r="B150" s="135"/>
      <c r="C150" s="18"/>
      <c r="D150" s="18"/>
      <c r="E150" s="18"/>
      <c r="F150" s="20" t="s">
        <v>231</v>
      </c>
      <c r="G150" s="20" t="s">
        <v>232</v>
      </c>
      <c r="H150" s="74"/>
      <c r="I150" s="448" t="s">
        <v>153</v>
      </c>
      <c r="J150" s="461">
        <f>J144+J90</f>
        <v>345.37</v>
      </c>
      <c r="K150" s="468">
        <f>N$3</f>
        <v>1</v>
      </c>
      <c r="L150" s="510">
        <f>J150*K150</f>
        <v>345.37</v>
      </c>
      <c r="M150" s="975">
        <v>1</v>
      </c>
      <c r="N150" s="336">
        <f t="shared" si="28"/>
        <v>345.37</v>
      </c>
      <c r="P150" s="405">
        <f>SUM(L150)</f>
        <v>345.37</v>
      </c>
      <c r="Q150" s="406">
        <v>0</v>
      </c>
      <c r="R150" s="266">
        <f>SUM(N150*Q150)</f>
        <v>0</v>
      </c>
      <c r="S150" s="303">
        <f>SUM(N150-R150)</f>
        <v>345.37</v>
      </c>
      <c r="T150" s="292"/>
    </row>
    <row r="151" spans="2:20" ht="70.900000000000006" customHeight="1" x14ac:dyDescent="0.2">
      <c r="B151" s="135"/>
      <c r="C151" s="18"/>
      <c r="D151" s="18"/>
      <c r="E151" s="18"/>
      <c r="F151" s="20"/>
      <c r="G151" s="1074" t="s">
        <v>648</v>
      </c>
      <c r="H151" s="1075"/>
      <c r="I151" s="448"/>
      <c r="J151" s="449"/>
      <c r="K151" s="451"/>
      <c r="L151" s="503"/>
      <c r="M151" s="975"/>
      <c r="N151" s="336"/>
      <c r="P151" s="405"/>
      <c r="Q151" s="406"/>
      <c r="R151" s="266"/>
      <c r="S151" s="303"/>
      <c r="T151" s="292"/>
    </row>
    <row r="152" spans="2:20" ht="15.75" customHeight="1" x14ac:dyDescent="0.2">
      <c r="B152" s="135"/>
      <c r="C152" s="18"/>
      <c r="D152" s="114" t="s">
        <v>233</v>
      </c>
      <c r="E152" s="114"/>
      <c r="F152" s="114"/>
      <c r="G152" s="148"/>
      <c r="H152" s="346"/>
      <c r="I152" s="533"/>
      <c r="J152" s="474"/>
      <c r="K152" s="534"/>
      <c r="L152" s="544"/>
      <c r="M152" s="979"/>
      <c r="N152" s="286">
        <f>SUM(N154:N163)</f>
        <v>504.04999999999995</v>
      </c>
      <c r="P152" s="413"/>
      <c r="Q152" s="414"/>
      <c r="R152" s="316">
        <f>SUM(R154:R163)</f>
        <v>0</v>
      </c>
      <c r="S152" s="326">
        <f>SUM(S154:S163)</f>
        <v>504.04999999999995</v>
      </c>
      <c r="T152" s="292"/>
    </row>
    <row r="153" spans="2:20" ht="15.75" customHeight="1" x14ac:dyDescent="0.2">
      <c r="B153" s="135"/>
      <c r="C153" s="18"/>
      <c r="D153" s="18"/>
      <c r="E153" s="20" t="s">
        <v>234</v>
      </c>
      <c r="F153" s="20" t="s">
        <v>235</v>
      </c>
      <c r="G153" s="18"/>
      <c r="H153" s="74"/>
      <c r="I153" s="448" t="s">
        <v>153</v>
      </c>
      <c r="J153" s="461">
        <v>165.2</v>
      </c>
      <c r="K153" s="468">
        <f>N$3</f>
        <v>1</v>
      </c>
      <c r="L153" s="510">
        <f>J153*K153</f>
        <v>165.2</v>
      </c>
      <c r="M153" s="520">
        <v>1</v>
      </c>
      <c r="N153" s="336">
        <f>L153*M153</f>
        <v>165.2</v>
      </c>
      <c r="P153" s="405">
        <f>SUM(L153)</f>
        <v>165.2</v>
      </c>
      <c r="Q153" s="406">
        <v>0</v>
      </c>
      <c r="R153" s="266">
        <f>SUM(N153*Q153)</f>
        <v>0</v>
      </c>
      <c r="S153" s="303">
        <f>SUM(N153-R153)</f>
        <v>165.2</v>
      </c>
      <c r="T153" s="292"/>
    </row>
    <row r="154" spans="2:20" ht="70.5" customHeight="1" x14ac:dyDescent="0.2">
      <c r="B154" s="135"/>
      <c r="C154" s="18"/>
      <c r="D154" s="18"/>
      <c r="E154" s="18"/>
      <c r="F154" s="1085" t="s">
        <v>674</v>
      </c>
      <c r="G154" s="1086"/>
      <c r="H154" s="1086"/>
      <c r="I154" s="448"/>
      <c r="J154" s="461"/>
      <c r="K154" s="468"/>
      <c r="L154" s="510"/>
      <c r="M154" s="520"/>
      <c r="N154" s="336"/>
      <c r="P154" s="403"/>
      <c r="Q154" s="404"/>
      <c r="R154" s="271"/>
      <c r="S154" s="306"/>
      <c r="T154" s="292"/>
    </row>
    <row r="155" spans="2:20" ht="15.75" customHeight="1" x14ac:dyDescent="0.2">
      <c r="B155" s="135"/>
      <c r="C155" s="18"/>
      <c r="D155" s="18"/>
      <c r="E155" s="20" t="s">
        <v>236</v>
      </c>
      <c r="F155" s="20" t="s">
        <v>237</v>
      </c>
      <c r="G155" s="18"/>
      <c r="H155" s="74"/>
      <c r="I155" s="448"/>
      <c r="J155" s="461"/>
      <c r="K155" s="468"/>
      <c r="L155" s="510"/>
      <c r="M155" s="520"/>
      <c r="N155" s="336"/>
      <c r="P155" s="403"/>
      <c r="Q155" s="404"/>
      <c r="R155" s="271"/>
      <c r="S155" s="306"/>
      <c r="T155" s="292"/>
    </row>
    <row r="156" spans="2:20" ht="15.75" customHeight="1" x14ac:dyDescent="0.2">
      <c r="B156" s="135"/>
      <c r="C156" s="18"/>
      <c r="D156" s="18"/>
      <c r="E156" s="18"/>
      <c r="F156" s="20" t="s">
        <v>238</v>
      </c>
      <c r="G156" s="20" t="s">
        <v>239</v>
      </c>
      <c r="H156" s="75"/>
      <c r="I156" s="448" t="s">
        <v>153</v>
      </c>
      <c r="J156" s="449">
        <v>136.6</v>
      </c>
      <c r="K156" s="468">
        <f>N$3</f>
        <v>1</v>
      </c>
      <c r="L156" s="510">
        <f>J156*K156</f>
        <v>136.6</v>
      </c>
      <c r="M156" s="520">
        <v>1</v>
      </c>
      <c r="N156" s="336">
        <f>L156*M156</f>
        <v>136.6</v>
      </c>
      <c r="P156" s="405">
        <f>SUM(L156)</f>
        <v>136.6</v>
      </c>
      <c r="Q156" s="406">
        <v>0</v>
      </c>
      <c r="R156" s="266">
        <f>SUM(N156*Q156)</f>
        <v>0</v>
      </c>
      <c r="S156" s="303">
        <f>SUM(N156-R156)</f>
        <v>136.6</v>
      </c>
      <c r="T156" s="292"/>
    </row>
    <row r="157" spans="2:20" ht="66.599999999999994" customHeight="1" x14ac:dyDescent="0.2">
      <c r="B157" s="135"/>
      <c r="C157" s="18"/>
      <c r="D157" s="18"/>
      <c r="E157" s="18"/>
      <c r="F157" s="20"/>
      <c r="G157" s="1074" t="s">
        <v>675</v>
      </c>
      <c r="H157" s="1075"/>
      <c r="I157" s="448"/>
      <c r="J157" s="461"/>
      <c r="K157" s="468"/>
      <c r="L157" s="510"/>
      <c r="M157" s="520"/>
      <c r="N157" s="336"/>
      <c r="P157" s="405"/>
      <c r="Q157" s="406"/>
      <c r="R157" s="266"/>
      <c r="S157" s="303"/>
      <c r="T157" s="292"/>
    </row>
    <row r="158" spans="2:20" ht="15.75" customHeight="1" x14ac:dyDescent="0.2">
      <c r="B158" s="135"/>
      <c r="C158" s="18"/>
      <c r="D158" s="18"/>
      <c r="E158" s="20" t="s">
        <v>240</v>
      </c>
      <c r="F158" s="20" t="s">
        <v>241</v>
      </c>
      <c r="G158" s="18"/>
      <c r="H158" s="74"/>
      <c r="I158" s="448"/>
      <c r="J158" s="461"/>
      <c r="K158" s="468"/>
      <c r="L158" s="510"/>
      <c r="M158" s="520"/>
      <c r="N158" s="336"/>
      <c r="P158" s="403"/>
      <c r="Q158" s="404"/>
      <c r="R158" s="278"/>
      <c r="S158" s="304"/>
      <c r="T158" s="292"/>
    </row>
    <row r="159" spans="2:20" ht="15.75" customHeight="1" x14ac:dyDescent="0.2">
      <c r="B159" s="135"/>
      <c r="C159" s="18"/>
      <c r="D159" s="18"/>
      <c r="E159" s="18"/>
      <c r="F159" s="20" t="s">
        <v>242</v>
      </c>
      <c r="G159" s="20" t="s">
        <v>507</v>
      </c>
      <c r="H159" s="75"/>
      <c r="I159" s="448" t="s">
        <v>153</v>
      </c>
      <c r="J159" s="461">
        <v>165.2</v>
      </c>
      <c r="K159" s="468">
        <f>N$3</f>
        <v>1</v>
      </c>
      <c r="L159" s="510">
        <f>J159*K159</f>
        <v>165.2</v>
      </c>
      <c r="M159" s="520">
        <v>1</v>
      </c>
      <c r="N159" s="336">
        <f>L159*M159</f>
        <v>165.2</v>
      </c>
      <c r="P159" s="405">
        <f>SUM(L159)</f>
        <v>165.2</v>
      </c>
      <c r="Q159" s="406">
        <v>0</v>
      </c>
      <c r="R159" s="266">
        <f>SUM(N159*Q159)</f>
        <v>0</v>
      </c>
      <c r="S159" s="303">
        <f>SUM(N159-R159)</f>
        <v>165.2</v>
      </c>
      <c r="T159" s="292"/>
    </row>
    <row r="160" spans="2:20" ht="67.150000000000006" customHeight="1" x14ac:dyDescent="0.2">
      <c r="B160" s="135"/>
      <c r="C160" s="18"/>
      <c r="D160" s="18"/>
      <c r="E160" s="18"/>
      <c r="F160" s="20"/>
      <c r="G160" s="1074" t="s">
        <v>652</v>
      </c>
      <c r="H160" s="1075"/>
      <c r="I160" s="448"/>
      <c r="J160" s="461"/>
      <c r="K160" s="468"/>
      <c r="L160" s="510"/>
      <c r="M160" s="520"/>
      <c r="N160" s="336"/>
      <c r="P160" s="403"/>
      <c r="Q160" s="404"/>
      <c r="R160" s="319"/>
      <c r="S160" s="308"/>
      <c r="T160" s="292"/>
    </row>
    <row r="161" spans="2:20" ht="15.75" customHeight="1" x14ac:dyDescent="0.2">
      <c r="B161" s="135"/>
      <c r="C161" s="18"/>
      <c r="D161" s="18"/>
      <c r="E161" s="18"/>
      <c r="F161" s="20"/>
      <c r="G161" s="20" t="s">
        <v>243</v>
      </c>
      <c r="H161" s="75"/>
      <c r="I161" s="448" t="s">
        <v>153</v>
      </c>
      <c r="J161" s="461">
        <v>165.2</v>
      </c>
      <c r="K161" s="468">
        <f>N$3</f>
        <v>1</v>
      </c>
      <c r="L161" s="510">
        <f>J161*K161</f>
        <v>165.2</v>
      </c>
      <c r="M161" s="520">
        <v>1</v>
      </c>
      <c r="N161" s="336">
        <f>L161*M161</f>
        <v>165.2</v>
      </c>
      <c r="P161" s="405">
        <f>SUM(L161)</f>
        <v>165.2</v>
      </c>
      <c r="Q161" s="406">
        <v>0</v>
      </c>
      <c r="R161" s="266">
        <f>SUM(N161*Q161)</f>
        <v>0</v>
      </c>
      <c r="S161" s="303">
        <f>SUM(N161-R161)</f>
        <v>165.2</v>
      </c>
      <c r="T161" s="292"/>
    </row>
    <row r="162" spans="2:20" ht="15.75" customHeight="1" x14ac:dyDescent="0.2">
      <c r="B162" s="135"/>
      <c r="C162" s="18"/>
      <c r="D162" s="18"/>
      <c r="E162" s="18"/>
      <c r="F162" s="20" t="s">
        <v>508</v>
      </c>
      <c r="G162" s="20" t="s">
        <v>509</v>
      </c>
      <c r="H162" s="75"/>
      <c r="I162" s="448" t="s">
        <v>153</v>
      </c>
      <c r="J162" s="449">
        <v>37.049999999999997</v>
      </c>
      <c r="K162" s="468">
        <f>N$3</f>
        <v>1</v>
      </c>
      <c r="L162" s="510">
        <f>J162*K162</f>
        <v>37.049999999999997</v>
      </c>
      <c r="M162" s="520">
        <v>1</v>
      </c>
      <c r="N162" s="336">
        <f>L162*M162</f>
        <v>37.049999999999997</v>
      </c>
      <c r="P162" s="405">
        <f>SUM(L162)</f>
        <v>37.049999999999997</v>
      </c>
      <c r="Q162" s="406">
        <v>0</v>
      </c>
      <c r="R162" s="266">
        <f>SUM(N162*Q162)</f>
        <v>0</v>
      </c>
      <c r="S162" s="303">
        <f>SUM(N162-R162)</f>
        <v>37.049999999999997</v>
      </c>
      <c r="T162" s="292"/>
    </row>
    <row r="163" spans="2:20" ht="66.599999999999994" customHeight="1" x14ac:dyDescent="0.2">
      <c r="B163" s="135"/>
      <c r="C163" s="18"/>
      <c r="D163" s="18"/>
      <c r="E163" s="18"/>
      <c r="F163" s="20"/>
      <c r="G163" s="1074" t="s">
        <v>676</v>
      </c>
      <c r="H163" s="1075"/>
      <c r="I163" s="448"/>
      <c r="J163" s="461" t="s">
        <v>2</v>
      </c>
      <c r="K163" s="468"/>
      <c r="L163" s="510"/>
      <c r="M163" s="520"/>
      <c r="N163" s="336"/>
      <c r="P163" s="405"/>
      <c r="Q163" s="406"/>
      <c r="R163" s="266"/>
      <c r="S163" s="303"/>
      <c r="T163" s="292"/>
    </row>
    <row r="164" spans="2:20" ht="15.75" customHeight="1" x14ac:dyDescent="0.2">
      <c r="B164" s="135"/>
      <c r="C164" s="18"/>
      <c r="D164" s="114" t="s">
        <v>247</v>
      </c>
      <c r="E164" s="114"/>
      <c r="F164" s="114"/>
      <c r="G164" s="148"/>
      <c r="H164" s="346"/>
      <c r="I164" s="537"/>
      <c r="J164" s="483"/>
      <c r="K164" s="538"/>
      <c r="L164" s="546"/>
      <c r="M164" s="981"/>
      <c r="N164" s="286">
        <f>SUM(N166:N171)</f>
        <v>0</v>
      </c>
      <c r="P164" s="413"/>
      <c r="Q164" s="414"/>
      <c r="R164" s="316">
        <f>SUM(R166:R171)</f>
        <v>0</v>
      </c>
      <c r="S164" s="326">
        <f>SUM(S166:S171)</f>
        <v>0</v>
      </c>
      <c r="T164" s="292"/>
    </row>
    <row r="165" spans="2:20" ht="15.75" customHeight="1" x14ac:dyDescent="0.2">
      <c r="B165" s="135"/>
      <c r="C165" s="18"/>
      <c r="D165" s="20"/>
      <c r="E165" s="20" t="s">
        <v>248</v>
      </c>
      <c r="F165" s="20" t="s">
        <v>249</v>
      </c>
      <c r="G165" s="18"/>
      <c r="H165" s="74"/>
      <c r="I165" s="467"/>
      <c r="J165" s="461"/>
      <c r="K165" s="468"/>
      <c r="L165" s="510"/>
      <c r="M165" s="520"/>
      <c r="N165" s="336"/>
      <c r="P165" s="405"/>
      <c r="Q165" s="406"/>
      <c r="R165" s="266"/>
      <c r="S165" s="303"/>
      <c r="T165" s="292"/>
    </row>
    <row r="166" spans="2:20" ht="15.75" customHeight="1" x14ac:dyDescent="0.2">
      <c r="B166" s="135"/>
      <c r="C166" s="18"/>
      <c r="D166" s="20"/>
      <c r="E166" s="20"/>
      <c r="F166" s="20" t="s">
        <v>250</v>
      </c>
      <c r="G166" s="20" t="s">
        <v>251</v>
      </c>
      <c r="H166" s="75"/>
      <c r="I166" s="448" t="s">
        <v>153</v>
      </c>
      <c r="J166" s="449">
        <v>0</v>
      </c>
      <c r="K166" s="468">
        <f>N$3</f>
        <v>1</v>
      </c>
      <c r="L166" s="510">
        <f>J166*K166</f>
        <v>0</v>
      </c>
      <c r="M166" s="520">
        <v>1</v>
      </c>
      <c r="N166" s="336">
        <f>L166*M166</f>
        <v>0</v>
      </c>
      <c r="P166" s="405">
        <f>SUM(L166)</f>
        <v>0</v>
      </c>
      <c r="Q166" s="406">
        <v>0</v>
      </c>
      <c r="R166" s="266">
        <f>SUM(N166*Q166)</f>
        <v>0</v>
      </c>
      <c r="S166" s="303">
        <f>SUM(N166-R166)</f>
        <v>0</v>
      </c>
      <c r="T166" s="292"/>
    </row>
    <row r="167" spans="2:20" ht="65.45" customHeight="1" x14ac:dyDescent="0.2">
      <c r="B167" s="135"/>
      <c r="C167" s="18"/>
      <c r="D167" s="20"/>
      <c r="E167" s="20"/>
      <c r="F167" s="20"/>
      <c r="G167" s="1074" t="s">
        <v>703</v>
      </c>
      <c r="H167" s="1075"/>
      <c r="I167" s="467"/>
      <c r="J167" s="461"/>
      <c r="K167" s="468"/>
      <c r="L167" s="510"/>
      <c r="M167" s="520"/>
      <c r="N167" s="336"/>
      <c r="P167" s="405"/>
      <c r="Q167" s="406"/>
      <c r="R167" s="266"/>
      <c r="S167" s="303"/>
      <c r="T167" s="292"/>
    </row>
    <row r="168" spans="2:20" ht="15.75" customHeight="1" x14ac:dyDescent="0.2">
      <c r="B168" s="135"/>
      <c r="C168" s="18"/>
      <c r="D168" s="18"/>
      <c r="E168" s="20" t="s">
        <v>252</v>
      </c>
      <c r="F168" s="20" t="s">
        <v>253</v>
      </c>
      <c r="G168" s="18"/>
      <c r="H168" s="74"/>
      <c r="I168" s="467"/>
      <c r="J168" s="461"/>
      <c r="K168" s="468"/>
      <c r="L168" s="510"/>
      <c r="M168" s="520"/>
      <c r="N168" s="336"/>
      <c r="P168" s="403"/>
      <c r="Q168" s="404"/>
      <c r="R168" s="271"/>
      <c r="S168" s="306"/>
      <c r="T168" s="292"/>
    </row>
    <row r="169" spans="2:20" ht="15.75" customHeight="1" x14ac:dyDescent="0.2">
      <c r="B169" s="135"/>
      <c r="C169" s="18"/>
      <c r="D169" s="18"/>
      <c r="E169" s="18"/>
      <c r="F169" s="20" t="s">
        <v>258</v>
      </c>
      <c r="G169" s="20" t="s">
        <v>259</v>
      </c>
      <c r="H169" s="74"/>
      <c r="I169" s="448" t="s">
        <v>153</v>
      </c>
      <c r="J169" s="449">
        <v>0</v>
      </c>
      <c r="K169" s="468">
        <f>N$3</f>
        <v>1</v>
      </c>
      <c r="L169" s="510">
        <f>J169*K169</f>
        <v>0</v>
      </c>
      <c r="M169" s="520">
        <v>1</v>
      </c>
      <c r="N169" s="336">
        <f>L169*M169</f>
        <v>0</v>
      </c>
      <c r="P169" s="405">
        <f>SUM(L169)</f>
        <v>0</v>
      </c>
      <c r="Q169" s="406">
        <v>0</v>
      </c>
      <c r="R169" s="266">
        <f>SUM(N169*Q169)</f>
        <v>0</v>
      </c>
      <c r="S169" s="303">
        <f>SUM(N169-R169)</f>
        <v>0</v>
      </c>
      <c r="T169" s="292"/>
    </row>
    <row r="170" spans="2:20" ht="85.5" customHeight="1" x14ac:dyDescent="0.2">
      <c r="B170" s="135"/>
      <c r="C170" s="18"/>
      <c r="D170" s="18"/>
      <c r="E170" s="74"/>
      <c r="F170" s="89"/>
      <c r="G170" s="1074" t="s">
        <v>677</v>
      </c>
      <c r="H170" s="1075"/>
      <c r="I170" s="467"/>
      <c r="J170" s="461"/>
      <c r="K170" s="468"/>
      <c r="L170" s="510"/>
      <c r="M170" s="520"/>
      <c r="N170" s="336"/>
      <c r="P170" s="405"/>
      <c r="Q170" s="406"/>
      <c r="R170" s="266"/>
      <c r="S170" s="303"/>
      <c r="T170" s="292"/>
    </row>
    <row r="171" spans="2:20" ht="15.75" customHeight="1" x14ac:dyDescent="0.2">
      <c r="B171" s="136"/>
      <c r="C171" s="7"/>
      <c r="D171" s="7"/>
      <c r="E171" s="7"/>
      <c r="F171" s="6"/>
      <c r="G171" s="7"/>
      <c r="H171" s="349"/>
      <c r="I171" s="467"/>
      <c r="J171" s="461"/>
      <c r="K171" s="468"/>
      <c r="L171" s="510"/>
      <c r="M171" s="520"/>
      <c r="N171" s="385"/>
      <c r="P171" s="405"/>
      <c r="Q171" s="406"/>
      <c r="R171" s="266"/>
      <c r="S171" s="303"/>
      <c r="T171" s="292"/>
    </row>
    <row r="172" spans="2:20" ht="15.75" customHeight="1" x14ac:dyDescent="0.2">
      <c r="B172" s="145" t="s">
        <v>260</v>
      </c>
      <c r="C172" s="146"/>
      <c r="D172" s="146"/>
      <c r="E172" s="146"/>
      <c r="F172" s="147"/>
      <c r="G172" s="146"/>
      <c r="H172" s="348"/>
      <c r="I172" s="535"/>
      <c r="J172" s="478"/>
      <c r="K172" s="536"/>
      <c r="L172" s="545"/>
      <c r="M172" s="980"/>
      <c r="N172" s="386">
        <f>N173</f>
        <v>31</v>
      </c>
      <c r="P172" s="417"/>
      <c r="Q172" s="418"/>
      <c r="R172" s="320">
        <f>R173</f>
        <v>0</v>
      </c>
      <c r="S172" s="329">
        <f>S173</f>
        <v>31</v>
      </c>
      <c r="T172" s="292"/>
    </row>
    <row r="173" spans="2:20" ht="15.75" customHeight="1" x14ac:dyDescent="0.2">
      <c r="B173" s="135"/>
      <c r="C173" s="62" t="s">
        <v>322</v>
      </c>
      <c r="D173" s="73"/>
      <c r="E173" s="73"/>
      <c r="F173" s="62"/>
      <c r="G173" s="73"/>
      <c r="H173" s="345"/>
      <c r="I173" s="531"/>
      <c r="J173" s="470"/>
      <c r="K173" s="532"/>
      <c r="L173" s="543"/>
      <c r="M173" s="978"/>
      <c r="N173" s="287">
        <f>N174+N178+N192</f>
        <v>31</v>
      </c>
      <c r="P173" s="415"/>
      <c r="Q173" s="416"/>
      <c r="R173" s="318">
        <f>R174+R178+R192</f>
        <v>0</v>
      </c>
      <c r="S173" s="328">
        <f>S174+S178+S192</f>
        <v>31</v>
      </c>
      <c r="T173" s="292"/>
    </row>
    <row r="174" spans="2:20" ht="15.75" customHeight="1" x14ac:dyDescent="0.2">
      <c r="B174" s="135"/>
      <c r="C174" s="18"/>
      <c r="D174" s="114" t="s">
        <v>323</v>
      </c>
      <c r="E174" s="114"/>
      <c r="F174" s="114"/>
      <c r="G174" s="148"/>
      <c r="H174" s="346"/>
      <c r="I174" s="533"/>
      <c r="J174" s="474"/>
      <c r="K174" s="534"/>
      <c r="L174" s="544"/>
      <c r="M174" s="979"/>
      <c r="N174" s="286">
        <f>SUM(N175:N177)</f>
        <v>1</v>
      </c>
      <c r="P174" s="409"/>
      <c r="Q174" s="410"/>
      <c r="R174" s="316">
        <f>SUM(R175:R177)</f>
        <v>0</v>
      </c>
      <c r="S174" s="326">
        <f>SUM(S175:S177)</f>
        <v>1</v>
      </c>
      <c r="T174" s="292"/>
    </row>
    <row r="175" spans="2:20" ht="15.75" customHeight="1" x14ac:dyDescent="0.2">
      <c r="B175" s="135"/>
      <c r="C175" s="18"/>
      <c r="D175" s="18"/>
      <c r="E175" s="20" t="s">
        <v>324</v>
      </c>
      <c r="F175" s="20" t="s">
        <v>325</v>
      </c>
      <c r="G175" s="18"/>
      <c r="H175" s="74"/>
      <c r="I175" s="467"/>
      <c r="J175" s="461"/>
      <c r="K175" s="468"/>
      <c r="L175" s="510"/>
      <c r="M175" s="520"/>
      <c r="N175" s="336"/>
      <c r="P175" s="405"/>
      <c r="Q175" s="406"/>
      <c r="R175" s="266"/>
      <c r="S175" s="303"/>
      <c r="T175" s="292"/>
    </row>
    <row r="176" spans="2:20" ht="66" customHeight="1" x14ac:dyDescent="0.2">
      <c r="B176" s="135"/>
      <c r="C176" s="18"/>
      <c r="D176" s="18"/>
      <c r="E176" s="18"/>
      <c r="F176" s="1085" t="s">
        <v>654</v>
      </c>
      <c r="G176" s="1086"/>
      <c r="H176" s="1086"/>
      <c r="I176" s="467"/>
      <c r="J176" s="461"/>
      <c r="K176" s="468"/>
      <c r="L176" s="510"/>
      <c r="M176" s="520"/>
      <c r="N176" s="336"/>
      <c r="P176" s="405"/>
      <c r="Q176" s="406"/>
      <c r="R176" s="266"/>
      <c r="S176" s="303"/>
      <c r="T176" s="292"/>
    </row>
    <row r="177" spans="2:20" ht="15.75" customHeight="1" x14ac:dyDescent="0.2">
      <c r="B177" s="135"/>
      <c r="C177" s="18"/>
      <c r="D177" s="18"/>
      <c r="E177" s="18"/>
      <c r="F177" s="20" t="s">
        <v>326</v>
      </c>
      <c r="G177" s="20" t="s">
        <v>329</v>
      </c>
      <c r="H177" s="74"/>
      <c r="I177" s="467" t="s">
        <v>83</v>
      </c>
      <c r="J177" s="461">
        <v>1</v>
      </c>
      <c r="K177" s="468">
        <f>N$3</f>
        <v>1</v>
      </c>
      <c r="L177" s="510">
        <f>J177*K177</f>
        <v>1</v>
      </c>
      <c r="M177" s="520">
        <v>1</v>
      </c>
      <c r="N177" s="336">
        <f>L177*M177</f>
        <v>1</v>
      </c>
      <c r="P177" s="405">
        <f>SUM(L177)</f>
        <v>1</v>
      </c>
      <c r="Q177" s="406">
        <v>0</v>
      </c>
      <c r="R177" s="266">
        <f>SUM(N177*Q177)</f>
        <v>0</v>
      </c>
      <c r="S177" s="303">
        <f>SUM(N177-R177)</f>
        <v>1</v>
      </c>
      <c r="T177" s="292"/>
    </row>
    <row r="178" spans="2:20" ht="15.75" customHeight="1" x14ac:dyDescent="0.2">
      <c r="B178" s="135"/>
      <c r="C178" s="18"/>
      <c r="D178" s="114" t="s">
        <v>330</v>
      </c>
      <c r="E178" s="114"/>
      <c r="F178" s="114"/>
      <c r="G178" s="148"/>
      <c r="H178" s="346"/>
      <c r="I178" s="533"/>
      <c r="J178" s="474"/>
      <c r="K178" s="534"/>
      <c r="L178" s="544"/>
      <c r="M178" s="979"/>
      <c r="N178" s="286">
        <f>SUM(N179:N191)</f>
        <v>29</v>
      </c>
      <c r="P178" s="413"/>
      <c r="Q178" s="414"/>
      <c r="R178" s="316">
        <f>SUM(R179:R191)</f>
        <v>0</v>
      </c>
      <c r="S178" s="326">
        <f>SUM(S179:S191)</f>
        <v>29</v>
      </c>
      <c r="T178" s="292"/>
    </row>
    <row r="179" spans="2:20" ht="15.75" customHeight="1" x14ac:dyDescent="0.2">
      <c r="B179" s="135"/>
      <c r="C179" s="18"/>
      <c r="D179" s="18"/>
      <c r="E179" s="20" t="s">
        <v>331</v>
      </c>
      <c r="F179" s="20" t="s">
        <v>332</v>
      </c>
      <c r="G179" s="18"/>
      <c r="H179" s="74"/>
      <c r="I179" s="467" t="s">
        <v>87</v>
      </c>
      <c r="J179" s="461">
        <v>1</v>
      </c>
      <c r="K179" s="468">
        <f>N$3</f>
        <v>1</v>
      </c>
      <c r="L179" s="510">
        <f>J179*K179</f>
        <v>1</v>
      </c>
      <c r="M179" s="520">
        <v>1</v>
      </c>
      <c r="N179" s="336">
        <f>L179*M179</f>
        <v>1</v>
      </c>
      <c r="P179" s="405">
        <f>SUM(L179)</f>
        <v>1</v>
      </c>
      <c r="Q179" s="406">
        <v>0</v>
      </c>
      <c r="R179" s="266">
        <f>SUM(N179*Q179)</f>
        <v>0</v>
      </c>
      <c r="S179" s="303">
        <f>SUM(N179-R179)</f>
        <v>1</v>
      </c>
      <c r="T179" s="292"/>
    </row>
    <row r="180" spans="2:20" ht="64.150000000000006" customHeight="1" x14ac:dyDescent="0.2">
      <c r="B180" s="135"/>
      <c r="C180" s="18"/>
      <c r="D180" s="18"/>
      <c r="E180" s="18"/>
      <c r="F180" s="1085" t="s">
        <v>663</v>
      </c>
      <c r="G180" s="1086"/>
      <c r="H180" s="1086"/>
      <c r="I180" s="467"/>
      <c r="J180" s="461"/>
      <c r="K180" s="468"/>
      <c r="L180" s="510"/>
      <c r="M180" s="520"/>
      <c r="N180" s="336"/>
      <c r="P180" s="403"/>
      <c r="Q180" s="404"/>
      <c r="R180" s="248"/>
      <c r="S180" s="305"/>
      <c r="T180" s="292"/>
    </row>
    <row r="181" spans="2:20" ht="15.75" customHeight="1" x14ac:dyDescent="0.2">
      <c r="B181" s="135"/>
      <c r="C181" s="18"/>
      <c r="D181" s="18"/>
      <c r="E181" s="20" t="s">
        <v>333</v>
      </c>
      <c r="F181" s="20" t="s">
        <v>334</v>
      </c>
      <c r="G181" s="18"/>
      <c r="H181" s="74"/>
      <c r="I181" s="467"/>
      <c r="J181" s="461"/>
      <c r="K181" s="468"/>
      <c r="L181" s="510"/>
      <c r="M181" s="520"/>
      <c r="N181" s="336"/>
      <c r="P181" s="405"/>
      <c r="Q181" s="406"/>
      <c r="R181" s="266"/>
      <c r="S181" s="303"/>
      <c r="T181" s="292"/>
    </row>
    <row r="182" spans="2:20" ht="66.599999999999994" customHeight="1" x14ac:dyDescent="0.2">
      <c r="B182" s="135"/>
      <c r="C182" s="18"/>
      <c r="D182" s="18"/>
      <c r="E182" s="18"/>
      <c r="F182" s="1085" t="s">
        <v>656</v>
      </c>
      <c r="G182" s="1086"/>
      <c r="H182" s="1086"/>
      <c r="I182" s="467"/>
      <c r="J182" s="461"/>
      <c r="K182" s="468"/>
      <c r="L182" s="510"/>
      <c r="M182" s="520"/>
      <c r="N182" s="336"/>
      <c r="P182" s="405"/>
      <c r="Q182" s="406"/>
      <c r="R182" s="266"/>
      <c r="S182" s="303"/>
      <c r="T182" s="292"/>
    </row>
    <row r="183" spans="2:20" ht="15.75" customHeight="1" x14ac:dyDescent="0.2">
      <c r="B183" s="135"/>
      <c r="C183" s="18"/>
      <c r="D183" s="18"/>
      <c r="E183" s="18"/>
      <c r="F183" s="20" t="s">
        <v>335</v>
      </c>
      <c r="G183" s="20" t="s">
        <v>336</v>
      </c>
      <c r="H183" s="86"/>
      <c r="I183" s="467" t="s">
        <v>83</v>
      </c>
      <c r="J183" s="461">
        <v>12</v>
      </c>
      <c r="K183" s="468">
        <f>N$3</f>
        <v>1</v>
      </c>
      <c r="L183" s="510">
        <f>J183*K183</f>
        <v>12</v>
      </c>
      <c r="M183" s="520">
        <v>1</v>
      </c>
      <c r="N183" s="336">
        <f>L183*M183</f>
        <v>12</v>
      </c>
      <c r="P183" s="405">
        <f>SUM(L183)</f>
        <v>12</v>
      </c>
      <c r="Q183" s="406">
        <v>0</v>
      </c>
      <c r="R183" s="266">
        <f>SUM(N183*Q183)</f>
        <v>0</v>
      </c>
      <c r="S183" s="303">
        <f>SUM(N183-R183)</f>
        <v>12</v>
      </c>
      <c r="T183" s="292"/>
    </row>
    <row r="184" spans="2:20" ht="15.75" customHeight="1" x14ac:dyDescent="0.2">
      <c r="B184" s="135"/>
      <c r="C184" s="18"/>
      <c r="D184" s="18"/>
      <c r="E184" s="18"/>
      <c r="F184" s="20" t="s">
        <v>337</v>
      </c>
      <c r="G184" s="20" t="s">
        <v>338</v>
      </c>
      <c r="H184" s="86"/>
      <c r="I184" s="467" t="s">
        <v>83</v>
      </c>
      <c r="J184" s="461">
        <v>3</v>
      </c>
      <c r="K184" s="468">
        <f>N$3</f>
        <v>1</v>
      </c>
      <c r="L184" s="510">
        <f>J184*K184</f>
        <v>3</v>
      </c>
      <c r="M184" s="520">
        <v>1</v>
      </c>
      <c r="N184" s="336">
        <f>L184*M184</f>
        <v>3</v>
      </c>
      <c r="P184" s="405">
        <f>SUM(L184)</f>
        <v>3</v>
      </c>
      <c r="Q184" s="406">
        <v>0</v>
      </c>
      <c r="R184" s="266">
        <f>SUM(N184*Q184)</f>
        <v>0</v>
      </c>
      <c r="S184" s="303">
        <f>SUM(N184-R184)</f>
        <v>3</v>
      </c>
      <c r="T184" s="292"/>
    </row>
    <row r="185" spans="2:20" ht="15.75" customHeight="1" x14ac:dyDescent="0.2">
      <c r="B185" s="135"/>
      <c r="C185" s="18"/>
      <c r="D185" s="18"/>
      <c r="E185" s="20" t="s">
        <v>339</v>
      </c>
      <c r="F185" s="20" t="s">
        <v>340</v>
      </c>
      <c r="G185" s="18"/>
      <c r="H185" s="74"/>
      <c r="I185" s="467"/>
      <c r="J185" s="461"/>
      <c r="K185" s="468"/>
      <c r="L185" s="510"/>
      <c r="M185" s="520"/>
      <c r="N185" s="336"/>
      <c r="P185" s="405"/>
      <c r="Q185" s="406"/>
      <c r="R185" s="266"/>
      <c r="S185" s="303"/>
      <c r="T185" s="292"/>
    </row>
    <row r="186" spans="2:20" ht="66.599999999999994" customHeight="1" x14ac:dyDescent="0.2">
      <c r="B186" s="135"/>
      <c r="C186" s="18"/>
      <c r="D186" s="18"/>
      <c r="E186" s="18"/>
      <c r="F186" s="1085" t="s">
        <v>657</v>
      </c>
      <c r="G186" s="1086"/>
      <c r="H186" s="1086"/>
      <c r="I186" s="467"/>
      <c r="J186" s="461"/>
      <c r="K186" s="468"/>
      <c r="L186" s="510"/>
      <c r="M186" s="520"/>
      <c r="N186" s="336"/>
      <c r="P186" s="403"/>
      <c r="Q186" s="404"/>
      <c r="R186" s="271"/>
      <c r="S186" s="306"/>
      <c r="T186" s="292"/>
    </row>
    <row r="187" spans="2:20" ht="15.75" customHeight="1" x14ac:dyDescent="0.2">
      <c r="B187" s="135"/>
      <c r="C187" s="18"/>
      <c r="D187" s="18"/>
      <c r="E187" s="18"/>
      <c r="F187" s="20" t="s">
        <v>341</v>
      </c>
      <c r="G187" s="20" t="s">
        <v>342</v>
      </c>
      <c r="H187" s="86"/>
      <c r="I187" s="467" t="s">
        <v>83</v>
      </c>
      <c r="J187" s="461">
        <v>6</v>
      </c>
      <c r="K187" s="468">
        <f>N$3</f>
        <v>1</v>
      </c>
      <c r="L187" s="510">
        <f>J187*K187</f>
        <v>6</v>
      </c>
      <c r="M187" s="520">
        <v>1</v>
      </c>
      <c r="N187" s="336">
        <f>L187*M187</f>
        <v>6</v>
      </c>
      <c r="P187" s="405">
        <f>SUM(L187)</f>
        <v>6</v>
      </c>
      <c r="Q187" s="406">
        <v>0</v>
      </c>
      <c r="R187" s="266">
        <f>SUM(N187*Q187)</f>
        <v>0</v>
      </c>
      <c r="S187" s="303">
        <f>SUM(N187-R187)</f>
        <v>6</v>
      </c>
      <c r="T187" s="292"/>
    </row>
    <row r="188" spans="2:20" ht="15.75" customHeight="1" x14ac:dyDescent="0.2">
      <c r="B188" s="135"/>
      <c r="C188" s="18"/>
      <c r="D188" s="18"/>
      <c r="E188" s="18"/>
      <c r="F188" s="20" t="s">
        <v>343</v>
      </c>
      <c r="G188" s="20" t="s">
        <v>344</v>
      </c>
      <c r="H188" s="86"/>
      <c r="I188" s="467" t="s">
        <v>83</v>
      </c>
      <c r="J188" s="461">
        <v>1</v>
      </c>
      <c r="K188" s="468">
        <f>N$3</f>
        <v>1</v>
      </c>
      <c r="L188" s="510">
        <f>J188*K188</f>
        <v>1</v>
      </c>
      <c r="M188" s="520">
        <v>1</v>
      </c>
      <c r="N188" s="336">
        <f>L188*M188</f>
        <v>1</v>
      </c>
      <c r="P188" s="405">
        <f>SUM(L188)</f>
        <v>1</v>
      </c>
      <c r="Q188" s="406">
        <v>0</v>
      </c>
      <c r="R188" s="266">
        <f>SUM(N188*Q188)</f>
        <v>0</v>
      </c>
      <c r="S188" s="303">
        <f>SUM(N188-R188)</f>
        <v>1</v>
      </c>
      <c r="T188" s="292"/>
    </row>
    <row r="189" spans="2:20" ht="15.75" customHeight="1" x14ac:dyDescent="0.2">
      <c r="B189" s="135"/>
      <c r="C189" s="18"/>
      <c r="D189" s="18"/>
      <c r="E189" s="20" t="s">
        <v>345</v>
      </c>
      <c r="F189" s="20" t="s">
        <v>346</v>
      </c>
      <c r="G189" s="18"/>
      <c r="H189" s="74"/>
      <c r="I189" s="467"/>
      <c r="J189" s="461"/>
      <c r="K189" s="468"/>
      <c r="L189" s="510"/>
      <c r="M189" s="520"/>
      <c r="N189" s="336"/>
      <c r="P189" s="403"/>
      <c r="Q189" s="404"/>
      <c r="R189" s="271"/>
      <c r="S189" s="306"/>
      <c r="T189" s="292"/>
    </row>
    <row r="190" spans="2:20" ht="55.15" customHeight="1" x14ac:dyDescent="0.2">
      <c r="B190" s="135"/>
      <c r="C190" s="18"/>
      <c r="D190" s="18"/>
      <c r="E190" s="18"/>
      <c r="F190" s="1085" t="s">
        <v>658</v>
      </c>
      <c r="G190" s="1086"/>
      <c r="H190" s="1086"/>
      <c r="I190" s="467"/>
      <c r="J190" s="461"/>
      <c r="K190" s="468"/>
      <c r="L190" s="510"/>
      <c r="M190" s="520"/>
      <c r="N190" s="336"/>
      <c r="P190" s="403"/>
      <c r="Q190" s="404"/>
      <c r="R190" s="271"/>
      <c r="S190" s="306"/>
      <c r="T190" s="292"/>
    </row>
    <row r="191" spans="2:20" ht="15.75" customHeight="1" x14ac:dyDescent="0.2">
      <c r="B191" s="135"/>
      <c r="C191" s="18"/>
      <c r="D191" s="18"/>
      <c r="E191" s="18"/>
      <c r="F191" s="20" t="s">
        <v>347</v>
      </c>
      <c r="G191" s="20" t="s">
        <v>348</v>
      </c>
      <c r="H191" s="86"/>
      <c r="I191" s="467" t="s">
        <v>83</v>
      </c>
      <c r="J191" s="461">
        <v>6</v>
      </c>
      <c r="K191" s="468">
        <f>N$3</f>
        <v>1</v>
      </c>
      <c r="L191" s="510">
        <f>J191*K191</f>
        <v>6</v>
      </c>
      <c r="M191" s="520">
        <v>1</v>
      </c>
      <c r="N191" s="336">
        <f>L191*M191</f>
        <v>6</v>
      </c>
      <c r="P191" s="405">
        <f>SUM(L191)</f>
        <v>6</v>
      </c>
      <c r="Q191" s="406">
        <v>0</v>
      </c>
      <c r="R191" s="266">
        <f>SUM(N191*Q191)</f>
        <v>0</v>
      </c>
      <c r="S191" s="303">
        <f>SUM(N191-R191)</f>
        <v>6</v>
      </c>
      <c r="T191" s="292"/>
    </row>
    <row r="192" spans="2:20" ht="15.75" customHeight="1" x14ac:dyDescent="0.2">
      <c r="B192" s="135"/>
      <c r="C192" s="18"/>
      <c r="D192" s="114" t="s">
        <v>349</v>
      </c>
      <c r="E192" s="114"/>
      <c r="F192" s="114"/>
      <c r="G192" s="148"/>
      <c r="H192" s="346"/>
      <c r="I192" s="537"/>
      <c r="J192" s="483"/>
      <c r="K192" s="538"/>
      <c r="L192" s="546"/>
      <c r="M192" s="981"/>
      <c r="N192" s="286">
        <f>SUM(N193:N195)</f>
        <v>1</v>
      </c>
      <c r="P192" s="409"/>
      <c r="Q192" s="410"/>
      <c r="R192" s="316">
        <f>SUM(R193:R195)</f>
        <v>0</v>
      </c>
      <c r="S192" s="326">
        <f>SUM(S193:S195)</f>
        <v>1</v>
      </c>
      <c r="T192" s="292"/>
    </row>
    <row r="193" spans="2:20" ht="15.75" customHeight="1" x14ac:dyDescent="0.2">
      <c r="B193" s="135"/>
      <c r="C193" s="18"/>
      <c r="D193" s="18"/>
      <c r="E193" s="20" t="s">
        <v>350</v>
      </c>
      <c r="F193" s="20" t="s">
        <v>351</v>
      </c>
      <c r="G193" s="18"/>
      <c r="H193" s="74"/>
      <c r="I193" s="467" t="s">
        <v>87</v>
      </c>
      <c r="J193" s="461">
        <v>1</v>
      </c>
      <c r="K193" s="468">
        <f>N$3</f>
        <v>1</v>
      </c>
      <c r="L193" s="510">
        <f>J193*K193</f>
        <v>1</v>
      </c>
      <c r="M193" s="520">
        <v>1</v>
      </c>
      <c r="N193" s="336">
        <f>L193*M193</f>
        <v>1</v>
      </c>
      <c r="P193" s="405">
        <f>SUM(L193)</f>
        <v>1</v>
      </c>
      <c r="Q193" s="406">
        <v>0</v>
      </c>
      <c r="R193" s="266">
        <f>SUM(N193*Q193)</f>
        <v>0</v>
      </c>
      <c r="S193" s="303">
        <f>SUM(N193-R193)</f>
        <v>1</v>
      </c>
      <c r="T193" s="292"/>
    </row>
    <row r="194" spans="2:20" ht="55.9" customHeight="1" x14ac:dyDescent="0.2">
      <c r="B194" s="222"/>
      <c r="C194" s="223"/>
      <c r="D194" s="223"/>
      <c r="E194" s="223"/>
      <c r="F194" s="1089" t="s">
        <v>659</v>
      </c>
      <c r="G194" s="1090"/>
      <c r="H194" s="1090"/>
      <c r="I194" s="539"/>
      <c r="J194" s="487"/>
      <c r="K194" s="530"/>
      <c r="L194" s="547"/>
      <c r="M194" s="982"/>
      <c r="N194" s="388"/>
      <c r="P194" s="549"/>
      <c r="Q194" s="550"/>
      <c r="R194" s="322"/>
      <c r="S194" s="311"/>
      <c r="T194" s="297"/>
    </row>
    <row r="195" spans="2:20" ht="15.75" customHeight="1" x14ac:dyDescent="0.2">
      <c r="B195" s="225"/>
      <c r="C195" s="226"/>
      <c r="D195" s="226"/>
      <c r="E195" s="226"/>
      <c r="F195" s="227"/>
      <c r="G195" s="226"/>
      <c r="H195" s="350"/>
      <c r="I195" s="540"/>
      <c r="J195" s="491"/>
      <c r="K195" s="541"/>
      <c r="L195" s="548"/>
      <c r="M195" s="983"/>
      <c r="N195" s="390"/>
      <c r="P195" s="421"/>
      <c r="Q195" s="422"/>
      <c r="R195" s="282"/>
      <c r="S195" s="312"/>
      <c r="T195" s="291"/>
    </row>
    <row r="196" spans="2:20" ht="15.75" customHeight="1" x14ac:dyDescent="0.2">
      <c r="B196" s="104"/>
      <c r="C196" s="28"/>
      <c r="D196" s="28"/>
      <c r="E196" s="28"/>
      <c r="F196" s="29"/>
      <c r="G196" s="28"/>
      <c r="H196" s="351" t="s">
        <v>875</v>
      </c>
      <c r="I196" s="493"/>
      <c r="J196" s="494"/>
      <c r="K196" s="494"/>
      <c r="L196" s="517"/>
      <c r="M196" s="984"/>
      <c r="N196" s="300">
        <f>N172+N115+N38+N6</f>
        <v>4747.4040000000005</v>
      </c>
      <c r="P196" s="719" t="s">
        <v>876</v>
      </c>
      <c r="Q196" s="423"/>
      <c r="R196" s="323">
        <f>R172+R115+R38+R6</f>
        <v>0</v>
      </c>
      <c r="S196" s="330">
        <f>S172+S115+S38+S6</f>
        <v>4747.4040000000005</v>
      </c>
      <c r="T196" s="292"/>
    </row>
    <row r="197" spans="2:20" ht="15.75" customHeight="1" x14ac:dyDescent="0.2">
      <c r="B197" s="106"/>
      <c r="C197" s="107"/>
      <c r="D197" s="107"/>
      <c r="E197" s="107"/>
      <c r="F197" s="108"/>
      <c r="G197" s="107"/>
      <c r="H197" s="352"/>
      <c r="I197" s="495"/>
      <c r="J197" s="496"/>
      <c r="K197" s="497"/>
      <c r="L197" s="518"/>
      <c r="M197" s="985"/>
      <c r="N197" s="391"/>
      <c r="P197" s="424"/>
      <c r="Q197" s="425"/>
      <c r="R197" s="276"/>
      <c r="S197" s="310"/>
      <c r="T197" s="298"/>
    </row>
    <row r="198" spans="2:20" ht="15.75" customHeight="1" x14ac:dyDescent="0.2">
      <c r="B198" s="80"/>
      <c r="C198" s="81"/>
      <c r="D198" s="81"/>
      <c r="E198" s="81"/>
      <c r="F198" s="82"/>
      <c r="G198" s="81"/>
      <c r="H198" s="81"/>
      <c r="I198" s="76"/>
      <c r="J198" s="184"/>
      <c r="K198" s="141"/>
      <c r="L198" s="141"/>
      <c r="M198" s="986"/>
      <c r="N198" s="142"/>
    </row>
  </sheetData>
  <mergeCells count="80">
    <mergeCell ref="G167:H167"/>
    <mergeCell ref="G138:H138"/>
    <mergeCell ref="G140:H140"/>
    <mergeCell ref="G143:H143"/>
    <mergeCell ref="G145:H145"/>
    <mergeCell ref="G147:H147"/>
    <mergeCell ref="G149:H149"/>
    <mergeCell ref="G151:H151"/>
    <mergeCell ref="F154:H154"/>
    <mergeCell ref="G157:H157"/>
    <mergeCell ref="G160:H160"/>
    <mergeCell ref="G163:H163"/>
    <mergeCell ref="G170:H170"/>
    <mergeCell ref="F190:H190"/>
    <mergeCell ref="F194:H194"/>
    <mergeCell ref="F176:H176"/>
    <mergeCell ref="F180:H180"/>
    <mergeCell ref="F182:H182"/>
    <mergeCell ref="F186:H186"/>
    <mergeCell ref="G36:H36"/>
    <mergeCell ref="G82:H82"/>
    <mergeCell ref="G136:H136"/>
    <mergeCell ref="F119:H119"/>
    <mergeCell ref="G122:H122"/>
    <mergeCell ref="G124:H124"/>
    <mergeCell ref="G91:H91"/>
    <mergeCell ref="G93:H93"/>
    <mergeCell ref="F96:H96"/>
    <mergeCell ref="F106:H106"/>
    <mergeCell ref="F108:H108"/>
    <mergeCell ref="F111:H111"/>
    <mergeCell ref="G132:H132"/>
    <mergeCell ref="G134:H134"/>
    <mergeCell ref="F101:H101"/>
    <mergeCell ref="G127:H127"/>
    <mergeCell ref="B3:L3"/>
    <mergeCell ref="G37:H37"/>
    <mergeCell ref="G43:H43"/>
    <mergeCell ref="G89:H89"/>
    <mergeCell ref="G45:H45"/>
    <mergeCell ref="G47:H47"/>
    <mergeCell ref="G49:H49"/>
    <mergeCell ref="G51:H51"/>
    <mergeCell ref="G54:H54"/>
    <mergeCell ref="G56:H56"/>
    <mergeCell ref="G58:H58"/>
    <mergeCell ref="G84:H84"/>
    <mergeCell ref="G26:H26"/>
    <mergeCell ref="F29:H29"/>
    <mergeCell ref="G32:H32"/>
    <mergeCell ref="G34:H34"/>
    <mergeCell ref="G23:H23"/>
    <mergeCell ref="G61:H61"/>
    <mergeCell ref="G65:H65"/>
    <mergeCell ref="P2:T2"/>
    <mergeCell ref="P3:T3"/>
    <mergeCell ref="G11:H11"/>
    <mergeCell ref="G13:H13"/>
    <mergeCell ref="G15:H15"/>
    <mergeCell ref="G17:H17"/>
    <mergeCell ref="G21:H21"/>
    <mergeCell ref="G19:H19"/>
    <mergeCell ref="B2:L2"/>
    <mergeCell ref="G4:H4"/>
    <mergeCell ref="G5:H5"/>
    <mergeCell ref="G6:H6"/>
    <mergeCell ref="G7:H7"/>
    <mergeCell ref="G67:H67"/>
    <mergeCell ref="G71:H71"/>
    <mergeCell ref="G69:H69"/>
    <mergeCell ref="G70:H70"/>
    <mergeCell ref="G68:H68"/>
    <mergeCell ref="G73:H73"/>
    <mergeCell ref="G74:H74"/>
    <mergeCell ref="G75:H75"/>
    <mergeCell ref="G80:H80"/>
    <mergeCell ref="G77:H77"/>
    <mergeCell ref="G76:H76"/>
    <mergeCell ref="G79:H79"/>
    <mergeCell ref="G78:H78"/>
  </mergeCells>
  <phoneticPr fontId="6" type="noConversion"/>
  <printOptions horizontalCentered="1"/>
  <pageMargins left="0.39370078740157483" right="0.39370078740157483" top="0.39370078740157483" bottom="0.39370078740157483" header="0.31496062992125984" footer="0.31496062992125984"/>
  <pageSetup paperSize="119" scale="69" fitToHeight="0" orientation="landscape" horizontalDpi="1200" r:id="rId1"/>
  <headerFooter>
    <oddFooter>&amp;CPage &amp;P/&amp;N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Z199"/>
  <sheetViews>
    <sheetView zoomScale="90" zoomScaleNormal="90" zoomScaleSheetLayoutView="70" workbookViewId="0">
      <selection activeCell="F109" sqref="F109:H109"/>
    </sheetView>
  </sheetViews>
  <sheetFormatPr defaultColWidth="12" defaultRowHeight="15.75" customHeight="1" x14ac:dyDescent="0.2"/>
  <cols>
    <col min="1" max="2" width="3.83203125" style="13" customWidth="1"/>
    <col min="3" max="3" width="5.83203125" style="13" customWidth="1"/>
    <col min="4" max="4" width="7.83203125" style="13" customWidth="1"/>
    <col min="5" max="5" width="10.83203125" style="13" customWidth="1"/>
    <col min="6" max="6" width="15.83203125" style="14" customWidth="1"/>
    <col min="7" max="7" width="15.83203125" style="13" customWidth="1"/>
    <col min="8" max="8" width="60.83203125" style="13" customWidth="1"/>
    <col min="9" max="9" width="8" style="12" customWidth="1"/>
    <col min="10" max="10" width="12.83203125" style="186" customWidth="1"/>
    <col min="11" max="12" width="12.83203125" style="94" customWidth="1"/>
    <col min="13" max="13" width="18.83203125" style="987" customWidth="1"/>
    <col min="14" max="14" width="18.83203125" style="95" customWidth="1"/>
    <col min="15" max="15" width="5" style="13" customWidth="1"/>
    <col min="16" max="16" width="18.33203125" style="35" bestFit="1" customWidth="1"/>
    <col min="17" max="17" width="15.83203125" style="35" customWidth="1"/>
    <col min="18" max="19" width="20.83203125" style="95" customWidth="1"/>
    <col min="20" max="20" width="40.33203125" style="13" customWidth="1"/>
    <col min="21" max="16384" width="12" style="13"/>
  </cols>
  <sheetData>
    <row r="1" spans="2:52" ht="21.75" customHeight="1" x14ac:dyDescent="0.2">
      <c r="B1" s="1"/>
      <c r="C1" s="1"/>
      <c r="D1" s="1"/>
      <c r="E1" s="1"/>
      <c r="F1" s="2"/>
      <c r="G1" s="1"/>
      <c r="H1" s="1"/>
      <c r="I1" s="3"/>
      <c r="J1" s="149"/>
      <c r="K1" s="90"/>
      <c r="L1" s="90"/>
      <c r="M1" s="967"/>
      <c r="N1" s="91"/>
    </row>
    <row r="2" spans="2:52" ht="15.75" customHeight="1" x14ac:dyDescent="0.2">
      <c r="B2" s="1079" t="str">
        <f>[1]RECAPITULATIF!E2</f>
        <v>(INSERER LE NUMERO ET LE TITRE DU PROJET (XXXXX))</v>
      </c>
      <c r="C2" s="1080"/>
      <c r="D2" s="1080"/>
      <c r="E2" s="1080"/>
      <c r="F2" s="1080"/>
      <c r="G2" s="1080"/>
      <c r="H2" s="1080"/>
      <c r="I2" s="1080"/>
      <c r="J2" s="1080"/>
      <c r="K2" s="1080"/>
      <c r="L2" s="1108"/>
      <c r="M2" s="968" t="s">
        <v>835</v>
      </c>
      <c r="N2" s="151" t="str">
        <f>(RECAPITULATIF!I6)</f>
        <v>HTG</v>
      </c>
      <c r="P2" s="1069" t="s">
        <v>870</v>
      </c>
      <c r="Q2" s="1070"/>
      <c r="R2" s="1070"/>
      <c r="S2" s="1070"/>
      <c r="T2" s="1071"/>
    </row>
    <row r="3" spans="2:52" ht="23.45" customHeight="1" x14ac:dyDescent="0.2">
      <c r="B3" s="1076" t="s">
        <v>851</v>
      </c>
      <c r="C3" s="1077"/>
      <c r="D3" s="1077"/>
      <c r="E3" s="1077"/>
      <c r="F3" s="1077"/>
      <c r="G3" s="1077"/>
      <c r="H3" s="1077"/>
      <c r="I3" s="1077"/>
      <c r="J3" s="1077"/>
      <c r="K3" s="1077"/>
      <c r="L3" s="1077"/>
      <c r="M3" s="969" t="s">
        <v>484</v>
      </c>
      <c r="N3" s="216">
        <v>0</v>
      </c>
      <c r="P3" s="1066" t="s">
        <v>869</v>
      </c>
      <c r="Q3" s="1067"/>
      <c r="R3" s="1067"/>
      <c r="S3" s="1067"/>
      <c r="T3" s="1068"/>
    </row>
    <row r="4" spans="2:52" ht="15.75" customHeight="1" x14ac:dyDescent="0.2">
      <c r="B4" s="199"/>
      <c r="C4" s="200"/>
      <c r="D4" s="200"/>
      <c r="E4" s="200"/>
      <c r="F4" s="200"/>
      <c r="G4" s="1078"/>
      <c r="H4" s="1078"/>
      <c r="I4" s="201"/>
      <c r="J4" s="212"/>
      <c r="K4" s="208"/>
      <c r="L4" s="208"/>
      <c r="M4" s="970"/>
      <c r="N4" s="205"/>
    </row>
    <row r="5" spans="2:52" s="37" customFormat="1" ht="35.1" customHeight="1" thickBot="1" x14ac:dyDescent="0.25">
      <c r="B5" s="96">
        <v>1</v>
      </c>
      <c r="C5" s="96">
        <v>2</v>
      </c>
      <c r="D5" s="96">
        <v>3</v>
      </c>
      <c r="E5" s="96">
        <v>4</v>
      </c>
      <c r="F5" s="96">
        <v>5</v>
      </c>
      <c r="G5" s="1079" t="s">
        <v>51</v>
      </c>
      <c r="H5" s="1080"/>
      <c r="I5" s="394" t="s">
        <v>52</v>
      </c>
      <c r="J5" s="392" t="s">
        <v>788</v>
      </c>
      <c r="K5" s="392" t="s">
        <v>789</v>
      </c>
      <c r="L5" s="498" t="s">
        <v>825</v>
      </c>
      <c r="M5" s="971" t="s">
        <v>53</v>
      </c>
      <c r="N5" s="98" t="s">
        <v>0</v>
      </c>
      <c r="P5" s="395" t="s">
        <v>873</v>
      </c>
      <c r="Q5" s="396" t="s">
        <v>872</v>
      </c>
      <c r="R5" s="331" t="s">
        <v>871</v>
      </c>
      <c r="S5" s="253" t="s">
        <v>867</v>
      </c>
      <c r="T5" s="290" t="s">
        <v>868</v>
      </c>
    </row>
    <row r="6" spans="2:52" ht="15.75" customHeight="1" thickTop="1" x14ac:dyDescent="0.2">
      <c r="B6" s="234" t="s">
        <v>54</v>
      </c>
      <c r="C6" s="235"/>
      <c r="D6" s="235"/>
      <c r="E6" s="235"/>
      <c r="F6" s="235"/>
      <c r="G6" s="1109"/>
      <c r="H6" s="1110"/>
      <c r="I6" s="439"/>
      <c r="J6" s="440"/>
      <c r="K6" s="441"/>
      <c r="L6" s="499"/>
      <c r="M6" s="1015"/>
      <c r="N6" s="519">
        <f>N7</f>
        <v>0</v>
      </c>
      <c r="P6" s="551"/>
      <c r="Q6" s="398"/>
      <c r="R6" s="314">
        <f>R7</f>
        <v>0</v>
      </c>
      <c r="S6" s="314">
        <f>S7</f>
        <v>0</v>
      </c>
      <c r="T6" s="313"/>
    </row>
    <row r="7" spans="2:52" ht="15.75" customHeight="1" x14ac:dyDescent="0.2">
      <c r="B7" s="99"/>
      <c r="C7" s="84" t="s">
        <v>55</v>
      </c>
      <c r="D7" s="60"/>
      <c r="E7" s="60"/>
      <c r="F7" s="60"/>
      <c r="G7" s="1083"/>
      <c r="H7" s="1084"/>
      <c r="I7" s="442"/>
      <c r="J7" s="443"/>
      <c r="K7" s="444"/>
      <c r="L7" s="500"/>
      <c r="M7" s="973"/>
      <c r="N7" s="383">
        <f>N8+N27</f>
        <v>0</v>
      </c>
      <c r="P7" s="552"/>
      <c r="Q7" s="400"/>
      <c r="R7" s="315">
        <f>R8+R27</f>
        <v>0</v>
      </c>
      <c r="S7" s="315">
        <f>S8+S27</f>
        <v>0</v>
      </c>
      <c r="T7" s="292"/>
    </row>
    <row r="8" spans="2:52" ht="15.75" customHeight="1" x14ac:dyDescent="0.2">
      <c r="B8" s="99"/>
      <c r="C8" s="4"/>
      <c r="D8" s="110" t="s">
        <v>56</v>
      </c>
      <c r="E8" s="110"/>
      <c r="F8" s="111"/>
      <c r="G8" s="112"/>
      <c r="H8" s="426"/>
      <c r="I8" s="445"/>
      <c r="J8" s="446"/>
      <c r="K8" s="447"/>
      <c r="L8" s="501"/>
      <c r="M8" s="974"/>
      <c r="N8" s="286">
        <f>SUM(N9:N26)</f>
        <v>0</v>
      </c>
      <c r="P8" s="553"/>
      <c r="Q8" s="402"/>
      <c r="R8" s="316">
        <f>SUM(R9:R26)</f>
        <v>0</v>
      </c>
      <c r="S8" s="316">
        <f>SUM(S9:S26)</f>
        <v>0</v>
      </c>
      <c r="T8" s="292"/>
      <c r="AA8" s="14"/>
      <c r="AB8" s="14"/>
      <c r="AC8" s="14"/>
      <c r="AD8" s="14"/>
      <c r="AK8" s="14"/>
      <c r="AL8" s="14"/>
      <c r="AM8" s="14"/>
      <c r="AN8" s="14"/>
      <c r="AS8" s="14"/>
      <c r="AT8" s="14"/>
      <c r="AU8" s="14"/>
      <c r="AV8" s="14"/>
    </row>
    <row r="9" spans="2:52" ht="15.75" customHeight="1" x14ac:dyDescent="0.2">
      <c r="B9" s="99"/>
      <c r="C9" s="4"/>
      <c r="D9" s="16"/>
      <c r="E9" s="85" t="s">
        <v>57</v>
      </c>
      <c r="F9" s="85" t="s">
        <v>58</v>
      </c>
      <c r="G9" s="17"/>
      <c r="H9" s="247"/>
      <c r="I9" s="448"/>
      <c r="J9" s="449"/>
      <c r="K9" s="450"/>
      <c r="L9" s="502"/>
      <c r="M9" s="975"/>
      <c r="N9" s="336"/>
      <c r="P9" s="554"/>
      <c r="Q9" s="404"/>
      <c r="R9" s="266"/>
      <c r="S9" s="266"/>
      <c r="T9" s="293"/>
      <c r="U9" s="15"/>
      <c r="V9" s="15"/>
      <c r="W9" s="15"/>
      <c r="X9" s="15"/>
      <c r="Y9" s="15"/>
      <c r="AD9" s="12"/>
      <c r="AE9" s="12"/>
      <c r="AF9" s="15"/>
      <c r="AG9" s="15"/>
      <c r="AH9" s="15"/>
      <c r="AI9" s="15"/>
      <c r="AM9" s="12"/>
      <c r="AN9" s="12"/>
      <c r="AO9" s="12"/>
      <c r="AP9" s="12"/>
      <c r="AQ9" s="12"/>
      <c r="AU9" s="12"/>
      <c r="AV9" s="12"/>
      <c r="AW9" s="12"/>
      <c r="AX9" s="12"/>
      <c r="AY9" s="12"/>
      <c r="AZ9" s="14"/>
    </row>
    <row r="10" spans="2:52" ht="15.75" customHeight="1" x14ac:dyDescent="0.2">
      <c r="B10" s="100"/>
      <c r="C10" s="18"/>
      <c r="D10" s="16"/>
      <c r="E10" s="16"/>
      <c r="F10" s="20" t="s">
        <v>59</v>
      </c>
      <c r="G10" s="20" t="s">
        <v>60</v>
      </c>
      <c r="H10" s="339"/>
      <c r="I10" s="448" t="s">
        <v>61</v>
      </c>
      <c r="J10" s="449">
        <v>45.2</v>
      </c>
      <c r="K10" s="451">
        <f>N$3</f>
        <v>0</v>
      </c>
      <c r="L10" s="503">
        <f>J10*K10</f>
        <v>0</v>
      </c>
      <c r="M10" s="975">
        <v>1</v>
      </c>
      <c r="N10" s="336">
        <f>L10*M10</f>
        <v>0</v>
      </c>
      <c r="P10" s="555">
        <f>SUM(L10)</f>
        <v>0</v>
      </c>
      <c r="Q10" s="406">
        <v>0</v>
      </c>
      <c r="R10" s="266">
        <f>SUM(N10*Q10)</f>
        <v>0</v>
      </c>
      <c r="S10" s="266">
        <f>SUM(N10-R10)</f>
        <v>0</v>
      </c>
      <c r="T10" s="293"/>
      <c r="U10" s="15"/>
      <c r="V10" s="15"/>
      <c r="W10" s="15"/>
      <c r="X10" s="15"/>
      <c r="Y10" s="15"/>
      <c r="AD10" s="12"/>
      <c r="AE10" s="12"/>
      <c r="AF10" s="15"/>
      <c r="AG10" s="15"/>
      <c r="AH10" s="15"/>
      <c r="AI10" s="15"/>
      <c r="AM10" s="12"/>
      <c r="AN10" s="12"/>
      <c r="AO10" s="12"/>
      <c r="AP10" s="12"/>
      <c r="AQ10" s="12"/>
      <c r="AU10" s="12"/>
      <c r="AV10" s="12"/>
      <c r="AW10" s="12"/>
      <c r="AX10" s="12"/>
      <c r="AY10" s="12"/>
      <c r="AZ10" s="14"/>
    </row>
    <row r="11" spans="2:52" ht="101.45" customHeight="1" x14ac:dyDescent="0.2">
      <c r="B11" s="100"/>
      <c r="C11" s="18"/>
      <c r="D11" s="16"/>
      <c r="E11" s="16"/>
      <c r="F11" s="6"/>
      <c r="G11" s="1074" t="s">
        <v>660</v>
      </c>
      <c r="H11" s="1075"/>
      <c r="I11" s="448"/>
      <c r="J11" s="449"/>
      <c r="K11" s="451"/>
      <c r="L11" s="503"/>
      <c r="M11" s="975"/>
      <c r="N11" s="336"/>
      <c r="P11" s="554"/>
      <c r="Q11" s="404"/>
      <c r="R11" s="266"/>
      <c r="S11" s="266"/>
      <c r="T11" s="293"/>
      <c r="U11" s="15"/>
      <c r="V11" s="15"/>
      <c r="W11" s="15"/>
      <c r="X11" s="15"/>
      <c r="Y11" s="15"/>
      <c r="AD11" s="12"/>
      <c r="AE11" s="12"/>
      <c r="AF11" s="15"/>
      <c r="AG11" s="15"/>
      <c r="AH11" s="15"/>
      <c r="AI11" s="15"/>
      <c r="AM11" s="12"/>
      <c r="AN11" s="12"/>
      <c r="AO11" s="12"/>
      <c r="AP11" s="12"/>
      <c r="AQ11" s="12"/>
      <c r="AU11" s="12"/>
      <c r="AV11" s="12"/>
      <c r="AW11" s="12"/>
      <c r="AX11" s="12"/>
      <c r="AY11" s="12"/>
      <c r="AZ11" s="14"/>
    </row>
    <row r="12" spans="2:52" ht="15.75" customHeight="1" x14ac:dyDescent="0.2">
      <c r="B12" s="100"/>
      <c r="C12" s="18"/>
      <c r="D12" s="16"/>
      <c r="E12" s="16"/>
      <c r="F12" s="20" t="s">
        <v>62</v>
      </c>
      <c r="G12" s="20" t="s">
        <v>63</v>
      </c>
      <c r="H12" s="339"/>
      <c r="I12" s="448" t="s">
        <v>61</v>
      </c>
      <c r="J12" s="449">
        <v>2.2999999999999998</v>
      </c>
      <c r="K12" s="451">
        <f>N$3</f>
        <v>0</v>
      </c>
      <c r="L12" s="503">
        <f>J12*K12</f>
        <v>0</v>
      </c>
      <c r="M12" s="975">
        <v>1</v>
      </c>
      <c r="N12" s="336">
        <f t="shared" ref="N12:N25" si="0">L12*M12</f>
        <v>0</v>
      </c>
      <c r="P12" s="555">
        <f>SUM(L12)</f>
        <v>0</v>
      </c>
      <c r="Q12" s="406">
        <v>0</v>
      </c>
      <c r="R12" s="266">
        <f>SUM(N12*Q12)</f>
        <v>0</v>
      </c>
      <c r="S12" s="266">
        <f>SUM(N12-R12)</f>
        <v>0</v>
      </c>
      <c r="T12" s="293"/>
      <c r="U12" s="15"/>
      <c r="V12" s="15"/>
      <c r="W12" s="15"/>
      <c r="X12" s="15"/>
      <c r="Y12" s="15"/>
      <c r="AD12" s="12"/>
      <c r="AE12" s="12"/>
      <c r="AF12" s="15"/>
      <c r="AG12" s="15"/>
      <c r="AH12" s="15"/>
      <c r="AI12" s="15"/>
      <c r="AM12" s="12"/>
      <c r="AN12" s="12"/>
      <c r="AO12" s="12"/>
      <c r="AP12" s="12"/>
      <c r="AQ12" s="12"/>
      <c r="AU12" s="12"/>
      <c r="AV12" s="12"/>
      <c r="AW12" s="12"/>
      <c r="AX12" s="12"/>
      <c r="AY12" s="12"/>
      <c r="AZ12" s="14"/>
    </row>
    <row r="13" spans="2:52" ht="63" customHeight="1" x14ac:dyDescent="0.2">
      <c r="B13" s="100"/>
      <c r="C13" s="18"/>
      <c r="D13" s="16"/>
      <c r="E13" s="16"/>
      <c r="F13" s="6"/>
      <c r="G13" s="1074" t="s">
        <v>697</v>
      </c>
      <c r="H13" s="1075"/>
      <c r="I13" s="448"/>
      <c r="J13" s="449"/>
      <c r="K13" s="451"/>
      <c r="L13" s="503"/>
      <c r="M13" s="975"/>
      <c r="N13" s="336"/>
      <c r="P13" s="554"/>
      <c r="Q13" s="404"/>
      <c r="R13" s="266"/>
      <c r="S13" s="266"/>
      <c r="T13" s="293"/>
      <c r="U13" s="15"/>
      <c r="V13" s="15"/>
      <c r="W13" s="15"/>
      <c r="X13" s="15"/>
      <c r="Y13" s="15"/>
      <c r="AD13" s="12"/>
      <c r="AE13" s="12"/>
      <c r="AF13" s="15"/>
      <c r="AG13" s="15"/>
      <c r="AH13" s="15"/>
      <c r="AI13" s="15"/>
      <c r="AM13" s="12"/>
      <c r="AN13" s="12"/>
      <c r="AO13" s="12"/>
      <c r="AP13" s="12"/>
      <c r="AQ13" s="12"/>
      <c r="AU13" s="12"/>
      <c r="AV13" s="12"/>
      <c r="AW13" s="12"/>
      <c r="AX13" s="12"/>
      <c r="AY13" s="12"/>
      <c r="AZ13" s="14"/>
    </row>
    <row r="14" spans="2:52" ht="15.75" customHeight="1" x14ac:dyDescent="0.2">
      <c r="B14" s="99"/>
      <c r="C14" s="7"/>
      <c r="D14" s="19"/>
      <c r="E14" s="19"/>
      <c r="F14" s="20" t="s">
        <v>64</v>
      </c>
      <c r="G14" s="20" t="s">
        <v>65</v>
      </c>
      <c r="H14" s="339"/>
      <c r="I14" s="448" t="s">
        <v>61</v>
      </c>
      <c r="J14" s="449">
        <v>6.73</v>
      </c>
      <c r="K14" s="451">
        <f>K12</f>
        <v>0</v>
      </c>
      <c r="L14" s="503">
        <f>J14*K14</f>
        <v>0</v>
      </c>
      <c r="M14" s="975">
        <v>1</v>
      </c>
      <c r="N14" s="336">
        <f t="shared" si="0"/>
        <v>0</v>
      </c>
      <c r="P14" s="555">
        <f>SUM(L14)</f>
        <v>0</v>
      </c>
      <c r="Q14" s="406">
        <v>0</v>
      </c>
      <c r="R14" s="266">
        <f>SUM(N14*Q14)</f>
        <v>0</v>
      </c>
      <c r="S14" s="266">
        <f>SUM(N14-R14)</f>
        <v>0</v>
      </c>
      <c r="T14" s="293"/>
      <c r="U14" s="15" t="s">
        <v>1</v>
      </c>
      <c r="V14" s="15"/>
      <c r="W14" s="15"/>
      <c r="X14" s="15"/>
      <c r="Y14" s="15"/>
      <c r="AD14" s="12"/>
      <c r="AE14" s="12"/>
      <c r="AF14" s="15"/>
      <c r="AG14" s="15"/>
      <c r="AH14" s="15"/>
      <c r="AI14" s="15"/>
      <c r="AM14" s="12"/>
      <c r="AN14" s="12"/>
      <c r="AO14" s="12"/>
      <c r="AP14" s="12"/>
      <c r="AQ14" s="12"/>
      <c r="AU14" s="12"/>
      <c r="AV14" s="12"/>
      <c r="AW14" s="12"/>
      <c r="AX14" s="12"/>
      <c r="AY14" s="12"/>
      <c r="AZ14" s="14"/>
    </row>
    <row r="15" spans="2:52" ht="74.45" customHeight="1" x14ac:dyDescent="0.2">
      <c r="B15" s="99"/>
      <c r="C15" s="7"/>
      <c r="D15" s="19"/>
      <c r="E15" s="19"/>
      <c r="F15" s="6"/>
      <c r="G15" s="1074" t="s">
        <v>664</v>
      </c>
      <c r="H15" s="1075"/>
      <c r="I15" s="448"/>
      <c r="J15" s="449"/>
      <c r="K15" s="451"/>
      <c r="L15" s="503"/>
      <c r="M15" s="975"/>
      <c r="N15" s="336"/>
      <c r="P15" s="554"/>
      <c r="Q15" s="404"/>
      <c r="R15" s="266"/>
      <c r="S15" s="266"/>
      <c r="T15" s="293"/>
      <c r="U15" s="15"/>
      <c r="V15" s="15"/>
      <c r="W15" s="15"/>
      <c r="X15" s="15"/>
      <c r="Y15" s="15"/>
      <c r="AD15" s="12"/>
      <c r="AE15" s="12"/>
      <c r="AF15" s="15"/>
      <c r="AG15" s="15"/>
      <c r="AH15" s="15"/>
      <c r="AI15" s="15"/>
      <c r="AM15" s="12"/>
      <c r="AN15" s="12"/>
      <c r="AO15" s="12"/>
      <c r="AP15" s="12"/>
      <c r="AQ15" s="12"/>
      <c r="AU15" s="12"/>
      <c r="AV15" s="12"/>
      <c r="AW15" s="12"/>
      <c r="AX15" s="12"/>
      <c r="AY15" s="12"/>
      <c r="AZ15" s="14"/>
    </row>
    <row r="16" spans="2:52" ht="15.75" hidden="1" customHeight="1" x14ac:dyDescent="0.2">
      <c r="B16" s="100"/>
      <c r="C16" s="18"/>
      <c r="D16" s="16"/>
      <c r="E16" s="16"/>
      <c r="F16" s="20" t="s">
        <v>66</v>
      </c>
      <c r="G16" s="20" t="s">
        <v>68</v>
      </c>
      <c r="H16" s="339"/>
      <c r="I16" s="448" t="s">
        <v>61</v>
      </c>
      <c r="J16" s="449">
        <v>0</v>
      </c>
      <c r="K16" s="451">
        <f>N$3</f>
        <v>0</v>
      </c>
      <c r="L16" s="503">
        <f>J16*K16</f>
        <v>0</v>
      </c>
      <c r="M16" s="975"/>
      <c r="N16" s="336">
        <f t="shared" si="0"/>
        <v>0</v>
      </c>
      <c r="P16" s="555">
        <f>SUM(L16)</f>
        <v>0</v>
      </c>
      <c r="Q16" s="406">
        <v>0</v>
      </c>
      <c r="R16" s="266">
        <f>SUM(N16*Q16)</f>
        <v>0</v>
      </c>
      <c r="S16" s="266">
        <f>SUM(N16-R16)</f>
        <v>0</v>
      </c>
      <c r="T16" s="293"/>
      <c r="U16" s="15"/>
      <c r="V16" s="15"/>
      <c r="W16" s="15"/>
      <c r="X16" s="15"/>
      <c r="Y16" s="15"/>
      <c r="AD16" s="12"/>
      <c r="AE16" s="12"/>
      <c r="AF16" s="15"/>
      <c r="AG16" s="15"/>
      <c r="AH16" s="15"/>
      <c r="AI16" s="15"/>
      <c r="AM16" s="12"/>
      <c r="AN16" s="12"/>
      <c r="AO16" s="12"/>
      <c r="AP16" s="12"/>
      <c r="AQ16" s="12"/>
      <c r="AU16" s="12"/>
      <c r="AV16" s="12"/>
      <c r="AW16" s="12"/>
      <c r="AX16" s="12"/>
      <c r="AY16" s="12"/>
      <c r="AZ16" s="14"/>
    </row>
    <row r="17" spans="2:52" ht="79.5" hidden="1" customHeight="1" x14ac:dyDescent="0.2">
      <c r="B17" s="100"/>
      <c r="C17" s="18"/>
      <c r="D17" s="16"/>
      <c r="E17" s="16"/>
      <c r="F17" s="6"/>
      <c r="G17" s="1100" t="s">
        <v>711</v>
      </c>
      <c r="H17" s="1101"/>
      <c r="I17" s="448"/>
      <c r="J17" s="449"/>
      <c r="K17" s="451">
        <f>N$3</f>
        <v>0</v>
      </c>
      <c r="L17" s="503">
        <f>J17*K17</f>
        <v>0</v>
      </c>
      <c r="M17" s="975"/>
      <c r="N17" s="336">
        <f t="shared" si="0"/>
        <v>0</v>
      </c>
      <c r="P17" s="556"/>
      <c r="Q17" s="408"/>
      <c r="R17" s="266"/>
      <c r="S17" s="266"/>
      <c r="T17" s="293"/>
      <c r="U17" s="15" t="s">
        <v>2</v>
      </c>
      <c r="V17" s="15"/>
      <c r="W17" s="15"/>
      <c r="X17" s="15"/>
      <c r="Y17" s="15"/>
      <c r="AD17" s="12"/>
      <c r="AE17" s="12"/>
      <c r="AF17" s="15"/>
      <c r="AG17" s="15"/>
      <c r="AH17" s="15"/>
      <c r="AI17" s="15"/>
      <c r="AM17" s="12"/>
      <c r="AN17" s="12"/>
      <c r="AO17" s="12"/>
      <c r="AP17" s="12"/>
      <c r="AQ17" s="12"/>
      <c r="AU17" s="12"/>
      <c r="AV17" s="12"/>
      <c r="AW17" s="12"/>
      <c r="AX17" s="12"/>
      <c r="AY17" s="12"/>
      <c r="AZ17" s="14"/>
    </row>
    <row r="18" spans="2:52" ht="15.75" customHeight="1" x14ac:dyDescent="0.2">
      <c r="B18" s="99"/>
      <c r="C18" s="7"/>
      <c r="D18" s="19"/>
      <c r="E18" s="19"/>
      <c r="F18" s="20" t="s">
        <v>66</v>
      </c>
      <c r="G18" s="20" t="s">
        <v>505</v>
      </c>
      <c r="H18" s="339"/>
      <c r="I18" s="448" t="s">
        <v>83</v>
      </c>
      <c r="J18" s="449">
        <v>2.38</v>
      </c>
      <c r="K18" s="451">
        <f>N$3</f>
        <v>0</v>
      </c>
      <c r="L18" s="503">
        <f>J18*K18</f>
        <v>0</v>
      </c>
      <c r="M18" s="975">
        <v>1</v>
      </c>
      <c r="N18" s="336">
        <f t="shared" si="0"/>
        <v>0</v>
      </c>
      <c r="P18" s="555">
        <f>SUM(L18)</f>
        <v>0</v>
      </c>
      <c r="Q18" s="406">
        <v>0</v>
      </c>
      <c r="R18" s="266">
        <f>SUM(N18*Q18)</f>
        <v>0</v>
      </c>
      <c r="S18" s="266">
        <f>SUM(N18-R18)</f>
        <v>0</v>
      </c>
      <c r="T18" s="293"/>
      <c r="U18" s="15" t="s">
        <v>1</v>
      </c>
      <c r="V18" s="15"/>
      <c r="W18" s="15"/>
      <c r="X18" s="15"/>
      <c r="Y18" s="15"/>
      <c r="AD18" s="12"/>
      <c r="AE18" s="12"/>
      <c r="AF18" s="15"/>
      <c r="AG18" s="15"/>
      <c r="AH18" s="15"/>
      <c r="AI18" s="15"/>
      <c r="AM18" s="12"/>
      <c r="AN18" s="12"/>
      <c r="AO18" s="12"/>
      <c r="AP18" s="12"/>
      <c r="AQ18" s="12"/>
      <c r="AU18" s="12"/>
      <c r="AV18" s="12"/>
      <c r="AW18" s="12"/>
      <c r="AX18" s="12"/>
      <c r="AY18" s="12"/>
      <c r="AZ18" s="14"/>
    </row>
    <row r="19" spans="2:52" ht="119.25" customHeight="1" x14ac:dyDescent="0.2">
      <c r="B19" s="99"/>
      <c r="C19" s="7"/>
      <c r="D19" s="19"/>
      <c r="E19" s="19"/>
      <c r="F19" s="6"/>
      <c r="G19" s="1074" t="s">
        <v>665</v>
      </c>
      <c r="H19" s="1075"/>
      <c r="I19" s="448"/>
      <c r="J19" s="449" t="s">
        <v>513</v>
      </c>
      <c r="K19" s="451"/>
      <c r="L19" s="503"/>
      <c r="M19" s="975"/>
      <c r="N19" s="336"/>
      <c r="P19" s="554"/>
      <c r="Q19" s="404"/>
      <c r="R19" s="266"/>
      <c r="S19" s="266"/>
      <c r="T19" s="293"/>
      <c r="U19" s="15"/>
      <c r="V19" s="15"/>
      <c r="W19" s="15"/>
      <c r="X19" s="15"/>
      <c r="Y19" s="15"/>
      <c r="AD19" s="12"/>
      <c r="AE19" s="12"/>
      <c r="AF19" s="15"/>
      <c r="AG19" s="15"/>
      <c r="AH19" s="15"/>
      <c r="AI19" s="15"/>
      <c r="AM19" s="12"/>
      <c r="AN19" s="12"/>
      <c r="AO19" s="12"/>
      <c r="AP19" s="12"/>
      <c r="AQ19" s="12"/>
      <c r="AU19" s="12"/>
      <c r="AV19" s="12"/>
      <c r="AW19" s="12"/>
      <c r="AX19" s="12"/>
      <c r="AY19" s="12"/>
      <c r="AZ19" s="14"/>
    </row>
    <row r="20" spans="2:52" ht="15.75" customHeight="1" x14ac:dyDescent="0.2">
      <c r="B20" s="100"/>
      <c r="C20" s="18"/>
      <c r="D20" s="16"/>
      <c r="E20" s="16"/>
      <c r="F20" s="20" t="s">
        <v>69</v>
      </c>
      <c r="G20" s="20" t="s">
        <v>494</v>
      </c>
      <c r="H20" s="86"/>
      <c r="I20" s="448" t="s">
        <v>61</v>
      </c>
      <c r="J20" s="449">
        <v>29.91</v>
      </c>
      <c r="K20" s="451">
        <f>N$3</f>
        <v>0</v>
      </c>
      <c r="L20" s="503">
        <f>J20*K20</f>
        <v>0</v>
      </c>
      <c r="M20" s="975">
        <v>1</v>
      </c>
      <c r="N20" s="336">
        <f t="shared" si="0"/>
        <v>0</v>
      </c>
      <c r="P20" s="555">
        <f>SUM(L20)</f>
        <v>0</v>
      </c>
      <c r="Q20" s="406">
        <v>0</v>
      </c>
      <c r="R20" s="266">
        <f>SUM(N20*Q20)</f>
        <v>0</v>
      </c>
      <c r="S20" s="266">
        <f>SUM(N20-R20)</f>
        <v>0</v>
      </c>
      <c r="T20" s="293"/>
      <c r="U20" s="15"/>
      <c r="V20" s="15"/>
      <c r="W20" s="15"/>
      <c r="X20" s="15"/>
      <c r="Y20" s="15"/>
      <c r="AD20" s="12"/>
      <c r="AE20" s="12"/>
      <c r="AF20" s="15"/>
      <c r="AG20" s="15"/>
      <c r="AH20" s="15"/>
      <c r="AI20" s="15"/>
      <c r="AM20" s="12"/>
      <c r="AN20" s="12"/>
      <c r="AO20" s="12"/>
      <c r="AP20" s="12"/>
      <c r="AQ20" s="12"/>
      <c r="AU20" s="12"/>
      <c r="AV20" s="12"/>
      <c r="AW20" s="12"/>
      <c r="AX20" s="12"/>
      <c r="AY20" s="12"/>
      <c r="AZ20" s="14"/>
    </row>
    <row r="21" spans="2:52" ht="72" customHeight="1" x14ac:dyDescent="0.2">
      <c r="B21" s="100"/>
      <c r="C21" s="18"/>
      <c r="D21" s="16"/>
      <c r="E21" s="16"/>
      <c r="F21" s="20"/>
      <c r="G21" s="1074" t="s">
        <v>696</v>
      </c>
      <c r="H21" s="1075"/>
      <c r="I21" s="448"/>
      <c r="J21" s="449"/>
      <c r="K21" s="451"/>
      <c r="L21" s="503"/>
      <c r="M21" s="975"/>
      <c r="N21" s="336"/>
      <c r="P21" s="554"/>
      <c r="Q21" s="404"/>
      <c r="R21" s="266"/>
      <c r="S21" s="266"/>
      <c r="T21" s="293"/>
      <c r="U21" s="15"/>
      <c r="V21" s="15"/>
      <c r="W21" s="15"/>
      <c r="X21" s="15"/>
      <c r="Y21" s="15"/>
      <c r="AD21" s="12"/>
      <c r="AE21" s="12"/>
      <c r="AF21" s="15"/>
      <c r="AG21" s="15"/>
      <c r="AH21" s="15"/>
      <c r="AI21" s="15"/>
      <c r="AM21" s="12"/>
      <c r="AN21" s="12"/>
      <c r="AO21" s="12"/>
      <c r="AP21" s="12"/>
      <c r="AQ21" s="12"/>
      <c r="AU21" s="12"/>
      <c r="AV21" s="12"/>
      <c r="AW21" s="12"/>
      <c r="AX21" s="12"/>
      <c r="AY21" s="12"/>
      <c r="AZ21" s="14"/>
    </row>
    <row r="22" spans="2:52" ht="15.75" customHeight="1" x14ac:dyDescent="0.2">
      <c r="B22" s="100"/>
      <c r="C22" s="18"/>
      <c r="D22" s="16"/>
      <c r="E22" s="16"/>
      <c r="F22" s="20" t="s">
        <v>71</v>
      </c>
      <c r="G22" s="20" t="s">
        <v>72</v>
      </c>
      <c r="H22" s="86"/>
      <c r="I22" s="448" t="s">
        <v>61</v>
      </c>
      <c r="J22" s="449">
        <v>1.68</v>
      </c>
      <c r="K22" s="451">
        <f>N$3</f>
        <v>0</v>
      </c>
      <c r="L22" s="503">
        <f>J22*K22</f>
        <v>0</v>
      </c>
      <c r="M22" s="975">
        <v>1</v>
      </c>
      <c r="N22" s="336">
        <f t="shared" si="0"/>
        <v>0</v>
      </c>
      <c r="P22" s="555">
        <f>SUM(L22)</f>
        <v>0</v>
      </c>
      <c r="Q22" s="406">
        <v>0</v>
      </c>
      <c r="R22" s="266">
        <f>SUM(N22*Q22)</f>
        <v>0</v>
      </c>
      <c r="S22" s="266">
        <f>SUM(N22-R22)</f>
        <v>0</v>
      </c>
      <c r="T22" s="293"/>
      <c r="U22" s="15"/>
      <c r="V22" s="15"/>
      <c r="W22" s="15"/>
      <c r="X22" s="15"/>
      <c r="Y22" s="15"/>
      <c r="AD22" s="12"/>
      <c r="AE22" s="12"/>
      <c r="AF22" s="15"/>
      <c r="AG22" s="15"/>
      <c r="AH22" s="15"/>
      <c r="AI22" s="15"/>
      <c r="AM22" s="12"/>
      <c r="AN22" s="12"/>
      <c r="AO22" s="12"/>
      <c r="AP22" s="12"/>
      <c r="AQ22" s="12"/>
      <c r="AU22" s="12"/>
      <c r="AV22" s="12"/>
      <c r="AW22" s="12"/>
      <c r="AX22" s="12"/>
      <c r="AY22" s="12"/>
      <c r="AZ22" s="14"/>
    </row>
    <row r="23" spans="2:52" ht="65.45" customHeight="1" x14ac:dyDescent="0.2">
      <c r="B23" s="100"/>
      <c r="C23" s="18"/>
      <c r="D23" s="16"/>
      <c r="E23" s="16"/>
      <c r="F23" s="20"/>
      <c r="G23" s="1074" t="s">
        <v>661</v>
      </c>
      <c r="H23" s="1075"/>
      <c r="I23" s="448"/>
      <c r="J23" s="449"/>
      <c r="K23" s="451"/>
      <c r="L23" s="503"/>
      <c r="M23" s="975"/>
      <c r="N23" s="336"/>
      <c r="P23" s="554"/>
      <c r="Q23" s="404"/>
      <c r="R23" s="266"/>
      <c r="S23" s="266"/>
      <c r="T23" s="293"/>
      <c r="U23" s="15"/>
      <c r="V23" s="15"/>
      <c r="W23" s="15"/>
      <c r="X23" s="15"/>
      <c r="Y23" s="15"/>
      <c r="AD23" s="12"/>
      <c r="AE23" s="12"/>
      <c r="AF23" s="15"/>
      <c r="AG23" s="15"/>
      <c r="AH23" s="15"/>
      <c r="AI23" s="15"/>
      <c r="AM23" s="12"/>
      <c r="AN23" s="12"/>
      <c r="AO23" s="12"/>
      <c r="AP23" s="12"/>
      <c r="AQ23" s="12"/>
      <c r="AU23" s="12"/>
      <c r="AV23" s="12"/>
      <c r="AW23" s="12"/>
      <c r="AX23" s="12"/>
      <c r="AY23" s="12"/>
      <c r="AZ23" s="14"/>
    </row>
    <row r="24" spans="2:52" ht="15.75" customHeight="1" x14ac:dyDescent="0.2">
      <c r="B24" s="100"/>
      <c r="C24" s="18"/>
      <c r="D24" s="16"/>
      <c r="E24" s="20" t="s">
        <v>76</v>
      </c>
      <c r="F24" s="20" t="s">
        <v>77</v>
      </c>
      <c r="G24" s="17"/>
      <c r="H24" s="89"/>
      <c r="I24" s="448"/>
      <c r="J24" s="449"/>
      <c r="K24" s="451"/>
      <c r="L24" s="503"/>
      <c r="M24" s="975"/>
      <c r="N24" s="336"/>
      <c r="P24" s="554"/>
      <c r="Q24" s="404"/>
      <c r="R24" s="278"/>
      <c r="S24" s="278"/>
      <c r="T24" s="293"/>
      <c r="U24" s="15"/>
      <c r="V24" s="15"/>
      <c r="W24" s="15"/>
      <c r="X24" s="15"/>
      <c r="Y24" s="15"/>
      <c r="AD24" s="12"/>
      <c r="AE24" s="12"/>
      <c r="AF24" s="15"/>
      <c r="AG24" s="15"/>
      <c r="AH24" s="15"/>
      <c r="AI24" s="15"/>
      <c r="AM24" s="12"/>
      <c r="AN24" s="12"/>
      <c r="AO24" s="12"/>
      <c r="AP24" s="12"/>
      <c r="AQ24" s="12"/>
      <c r="AU24" s="12"/>
      <c r="AV24" s="12"/>
      <c r="AW24" s="12"/>
      <c r="AX24" s="12"/>
      <c r="AY24" s="12"/>
      <c r="AZ24" s="14"/>
    </row>
    <row r="25" spans="2:52" ht="15.75" customHeight="1" x14ac:dyDescent="0.2">
      <c r="B25" s="100"/>
      <c r="C25" s="18"/>
      <c r="D25" s="16"/>
      <c r="E25" s="16"/>
      <c r="F25" s="20" t="s">
        <v>78</v>
      </c>
      <c r="G25" s="20" t="s">
        <v>79</v>
      </c>
      <c r="H25" s="339"/>
      <c r="I25" s="448" t="s">
        <v>61</v>
      </c>
      <c r="J25" s="449">
        <v>6.78</v>
      </c>
      <c r="K25" s="451">
        <f>N$3</f>
        <v>0</v>
      </c>
      <c r="L25" s="503">
        <f>J25*K25</f>
        <v>0</v>
      </c>
      <c r="M25" s="975">
        <v>1</v>
      </c>
      <c r="N25" s="336">
        <f t="shared" si="0"/>
        <v>0</v>
      </c>
      <c r="P25" s="555">
        <f>SUM(L25)</f>
        <v>0</v>
      </c>
      <c r="Q25" s="406">
        <v>0</v>
      </c>
      <c r="R25" s="266">
        <f>SUM(N25*Q25)</f>
        <v>0</v>
      </c>
      <c r="S25" s="266">
        <f>SUM(N25-R25)</f>
        <v>0</v>
      </c>
      <c r="T25" s="293"/>
      <c r="U25" s="15"/>
      <c r="V25" s="15"/>
      <c r="W25" s="15"/>
      <c r="X25" s="15"/>
      <c r="Y25" s="15"/>
      <c r="AD25" s="12"/>
      <c r="AE25" s="12"/>
      <c r="AF25" s="15"/>
      <c r="AG25" s="15"/>
      <c r="AH25" s="15"/>
      <c r="AI25" s="15"/>
      <c r="AM25" s="12"/>
      <c r="AN25" s="12"/>
      <c r="AO25" s="12"/>
      <c r="AP25" s="12"/>
      <c r="AQ25" s="12"/>
      <c r="AU25" s="12"/>
      <c r="AV25" s="12"/>
      <c r="AW25" s="12"/>
      <c r="AX25" s="12"/>
      <c r="AY25" s="12"/>
      <c r="AZ25" s="14"/>
    </row>
    <row r="26" spans="2:52" ht="89.45" customHeight="1" x14ac:dyDescent="0.2">
      <c r="B26" s="100"/>
      <c r="C26" s="18"/>
      <c r="D26" s="16"/>
      <c r="E26" s="16"/>
      <c r="F26" s="6"/>
      <c r="G26" s="1074" t="s">
        <v>698</v>
      </c>
      <c r="H26" s="1075"/>
      <c r="I26" s="448"/>
      <c r="J26" s="449"/>
      <c r="K26" s="451"/>
      <c r="L26" s="503"/>
      <c r="M26" s="975"/>
      <c r="N26" s="336"/>
      <c r="P26" s="554"/>
      <c r="Q26" s="404"/>
      <c r="R26" s="266"/>
      <c r="S26" s="266"/>
      <c r="T26" s="293"/>
      <c r="U26" s="15"/>
      <c r="V26" s="15"/>
      <c r="W26" s="15"/>
      <c r="X26" s="15"/>
      <c r="Y26" s="15"/>
      <c r="AD26" s="12"/>
      <c r="AE26" s="12"/>
      <c r="AF26" s="15"/>
      <c r="AG26" s="15"/>
      <c r="AH26" s="15"/>
      <c r="AI26" s="15"/>
      <c r="AM26" s="12"/>
      <c r="AN26" s="12"/>
      <c r="AO26" s="12"/>
      <c r="AP26" s="12"/>
      <c r="AQ26" s="12"/>
      <c r="AU26" s="12"/>
      <c r="AV26" s="12"/>
      <c r="AW26" s="12"/>
      <c r="AX26" s="12"/>
      <c r="AY26" s="12"/>
      <c r="AZ26" s="14"/>
    </row>
    <row r="27" spans="2:52" ht="15.75" customHeight="1" x14ac:dyDescent="0.2">
      <c r="B27" s="100"/>
      <c r="C27" s="18"/>
      <c r="D27" s="114" t="s">
        <v>92</v>
      </c>
      <c r="E27" s="114"/>
      <c r="F27" s="111"/>
      <c r="G27" s="115"/>
      <c r="H27" s="340"/>
      <c r="I27" s="445"/>
      <c r="J27" s="446"/>
      <c r="K27" s="452"/>
      <c r="L27" s="504"/>
      <c r="M27" s="974"/>
      <c r="N27" s="286">
        <f>SUM(N28:N36)</f>
        <v>0</v>
      </c>
      <c r="P27" s="557"/>
      <c r="Q27" s="414"/>
      <c r="R27" s="316">
        <f>SUM(R28:R36)</f>
        <v>0</v>
      </c>
      <c r="S27" s="316">
        <f>SUM(S28:S36)</f>
        <v>0</v>
      </c>
      <c r="T27" s="293"/>
      <c r="U27" s="21"/>
      <c r="V27" s="21"/>
      <c r="W27" s="15"/>
      <c r="X27" s="15"/>
      <c r="Y27" s="15"/>
      <c r="AL27" s="12"/>
      <c r="AM27" s="12"/>
      <c r="AN27" s="12"/>
      <c r="AO27" s="12"/>
      <c r="AP27" s="12"/>
      <c r="AQ27" s="12"/>
      <c r="AT27" s="12"/>
      <c r="AU27" s="12"/>
      <c r="AV27" s="12"/>
      <c r="AW27" s="12"/>
      <c r="AX27" s="12"/>
      <c r="AY27" s="12"/>
    </row>
    <row r="28" spans="2:52" ht="15.75" customHeight="1" x14ac:dyDescent="0.2">
      <c r="B28" s="100"/>
      <c r="C28" s="18"/>
      <c r="D28" s="16"/>
      <c r="E28" s="20" t="s">
        <v>93</v>
      </c>
      <c r="F28" s="20" t="s">
        <v>94</v>
      </c>
      <c r="G28" s="88"/>
      <c r="H28" s="250"/>
      <c r="I28" s="448" t="s">
        <v>61</v>
      </c>
      <c r="J28" s="449">
        <v>9.75</v>
      </c>
      <c r="K28" s="451">
        <f>N$3</f>
        <v>0</v>
      </c>
      <c r="L28" s="503">
        <f>J28*K28</f>
        <v>0</v>
      </c>
      <c r="M28" s="975">
        <v>1</v>
      </c>
      <c r="N28" s="336">
        <f t="shared" ref="N28:N35" si="1">L28*M28</f>
        <v>0</v>
      </c>
      <c r="P28" s="555">
        <f>SUM(L28)</f>
        <v>0</v>
      </c>
      <c r="Q28" s="406">
        <v>0</v>
      </c>
      <c r="R28" s="266">
        <f>SUM(N28*Q28)</f>
        <v>0</v>
      </c>
      <c r="S28" s="266">
        <f>SUM(N28-R28)</f>
        <v>0</v>
      </c>
      <c r="T28" s="293"/>
      <c r="U28" s="15"/>
      <c r="V28" s="15"/>
      <c r="W28" s="15"/>
      <c r="X28" s="15"/>
      <c r="Y28" s="15"/>
      <c r="AK28" s="12"/>
      <c r="AL28" s="15"/>
      <c r="AM28" s="21"/>
      <c r="AN28" s="21"/>
      <c r="AO28" s="21"/>
      <c r="AP28" s="15"/>
      <c r="AQ28" s="15"/>
      <c r="AS28" s="12"/>
      <c r="AT28" s="15"/>
      <c r="AU28" s="21"/>
      <c r="AV28" s="21"/>
      <c r="AW28" s="21"/>
      <c r="AX28" s="15"/>
      <c r="AY28" s="15"/>
    </row>
    <row r="29" spans="2:52" ht="74.45" customHeight="1" x14ac:dyDescent="0.2">
      <c r="B29" s="99"/>
      <c r="C29" s="4"/>
      <c r="D29" s="16"/>
      <c r="E29" s="22"/>
      <c r="F29" s="1085" t="s">
        <v>666</v>
      </c>
      <c r="G29" s="1086"/>
      <c r="H29" s="1086"/>
      <c r="I29" s="448"/>
      <c r="J29" s="449"/>
      <c r="K29" s="451"/>
      <c r="L29" s="503"/>
      <c r="M29" s="975"/>
      <c r="N29" s="336"/>
      <c r="P29" s="555"/>
      <c r="Q29" s="406"/>
      <c r="R29" s="266"/>
      <c r="S29" s="266"/>
      <c r="T29" s="293"/>
      <c r="U29" s="15"/>
      <c r="V29" s="15" t="s">
        <v>2</v>
      </c>
      <c r="W29" s="15"/>
      <c r="X29" s="15"/>
      <c r="Y29" s="23"/>
    </row>
    <row r="30" spans="2:52" ht="15.75" customHeight="1" x14ac:dyDescent="0.2">
      <c r="B30" s="100"/>
      <c r="C30" s="18"/>
      <c r="D30" s="16"/>
      <c r="E30" s="20" t="s">
        <v>95</v>
      </c>
      <c r="F30" s="20" t="s">
        <v>96</v>
      </c>
      <c r="G30" s="88"/>
      <c r="H30" s="250"/>
      <c r="I30" s="448"/>
      <c r="J30" s="449"/>
      <c r="K30" s="451"/>
      <c r="L30" s="503"/>
      <c r="M30" s="975"/>
      <c r="N30" s="336"/>
      <c r="P30" s="554"/>
      <c r="Q30" s="404"/>
      <c r="R30" s="266"/>
      <c r="S30" s="266"/>
      <c r="T30" s="293"/>
      <c r="U30" s="15"/>
      <c r="V30" s="15"/>
      <c r="W30" s="15"/>
      <c r="X30" s="15"/>
      <c r="Y30" s="15"/>
      <c r="AK30" s="12"/>
      <c r="AL30" s="15"/>
      <c r="AM30" s="21"/>
      <c r="AN30" s="21"/>
      <c r="AO30" s="21"/>
      <c r="AP30" s="15"/>
      <c r="AQ30" s="15"/>
      <c r="AS30" s="12"/>
      <c r="AT30" s="15"/>
      <c r="AU30" s="21"/>
      <c r="AV30" s="21"/>
      <c r="AW30" s="21"/>
      <c r="AX30" s="15"/>
      <c r="AY30" s="15"/>
    </row>
    <row r="31" spans="2:52" ht="15.75" customHeight="1" x14ac:dyDescent="0.2">
      <c r="B31" s="100"/>
      <c r="C31" s="18"/>
      <c r="D31" s="16"/>
      <c r="E31" s="16"/>
      <c r="F31" s="20" t="s">
        <v>97</v>
      </c>
      <c r="G31" s="20" t="s">
        <v>98</v>
      </c>
      <c r="H31" s="86"/>
      <c r="I31" s="448" t="s">
        <v>61</v>
      </c>
      <c r="J31" s="449">
        <v>21.2</v>
      </c>
      <c r="K31" s="451">
        <f>N$3</f>
        <v>0</v>
      </c>
      <c r="L31" s="503">
        <f>J31*K31</f>
        <v>0</v>
      </c>
      <c r="M31" s="975">
        <v>1</v>
      </c>
      <c r="N31" s="336">
        <f t="shared" si="1"/>
        <v>0</v>
      </c>
      <c r="P31" s="555">
        <f>SUM(L31)</f>
        <v>0</v>
      </c>
      <c r="Q31" s="406">
        <v>0</v>
      </c>
      <c r="R31" s="266">
        <f>SUM(N31*Q31)</f>
        <v>0</v>
      </c>
      <c r="S31" s="266">
        <f>SUM(N31-R31)</f>
        <v>0</v>
      </c>
      <c r="T31" s="293"/>
      <c r="U31" s="15"/>
      <c r="V31" s="15"/>
      <c r="W31" s="15"/>
      <c r="X31" s="15"/>
      <c r="Y31" s="15"/>
      <c r="AD31" s="12"/>
      <c r="AE31" s="12"/>
      <c r="AF31" s="15"/>
      <c r="AG31" s="15"/>
      <c r="AH31" s="15"/>
      <c r="AI31" s="15"/>
      <c r="AM31" s="12"/>
      <c r="AN31" s="12"/>
      <c r="AO31" s="12"/>
      <c r="AP31" s="12"/>
      <c r="AQ31" s="12"/>
      <c r="AU31" s="12"/>
      <c r="AV31" s="12"/>
      <c r="AW31" s="12"/>
      <c r="AX31" s="12"/>
      <c r="AY31" s="12"/>
      <c r="AZ31" s="14"/>
    </row>
    <row r="32" spans="2:52" ht="97.9" customHeight="1" x14ac:dyDescent="0.2">
      <c r="B32" s="100"/>
      <c r="C32" s="18"/>
      <c r="D32" s="16"/>
      <c r="E32" s="16"/>
      <c r="F32" s="20"/>
      <c r="G32" s="1074" t="s">
        <v>644</v>
      </c>
      <c r="H32" s="1075"/>
      <c r="I32" s="448"/>
      <c r="J32" s="449"/>
      <c r="K32" s="451"/>
      <c r="L32" s="503"/>
      <c r="M32" s="975"/>
      <c r="N32" s="336"/>
      <c r="P32" s="554"/>
      <c r="Q32" s="404"/>
      <c r="R32" s="266"/>
      <c r="S32" s="266"/>
      <c r="T32" s="293"/>
      <c r="U32" s="15"/>
      <c r="V32" s="15"/>
      <c r="W32" s="15"/>
      <c r="X32" s="15"/>
      <c r="Y32" s="15"/>
      <c r="AD32" s="12"/>
      <c r="AE32" s="12"/>
      <c r="AF32" s="15"/>
      <c r="AG32" s="15"/>
      <c r="AH32" s="15"/>
      <c r="AI32" s="15"/>
      <c r="AM32" s="12"/>
      <c r="AN32" s="12"/>
      <c r="AO32" s="12"/>
      <c r="AP32" s="12"/>
      <c r="AQ32" s="12"/>
      <c r="AU32" s="12"/>
      <c r="AV32" s="12"/>
      <c r="AW32" s="12"/>
      <c r="AX32" s="12"/>
      <c r="AY32" s="12"/>
      <c r="AZ32" s="14"/>
    </row>
    <row r="33" spans="2:52" ht="15.75" customHeight="1" x14ac:dyDescent="0.2">
      <c r="B33" s="100"/>
      <c r="C33" s="18"/>
      <c r="D33" s="16"/>
      <c r="E33" s="16"/>
      <c r="F33" s="20" t="s">
        <v>99</v>
      </c>
      <c r="G33" s="20" t="s">
        <v>72</v>
      </c>
      <c r="H33" s="86"/>
      <c r="I33" s="448" t="s">
        <v>61</v>
      </c>
      <c r="J33" s="449">
        <v>13.86</v>
      </c>
      <c r="K33" s="451">
        <f>N$3</f>
        <v>0</v>
      </c>
      <c r="L33" s="503">
        <f>J33*K33</f>
        <v>0</v>
      </c>
      <c r="M33" s="975">
        <v>1</v>
      </c>
      <c r="N33" s="336">
        <f t="shared" si="1"/>
        <v>0</v>
      </c>
      <c r="P33" s="555">
        <f>SUM(L33)</f>
        <v>0</v>
      </c>
      <c r="Q33" s="406">
        <v>0</v>
      </c>
      <c r="R33" s="266">
        <f>SUM(N33*Q33)</f>
        <v>0</v>
      </c>
      <c r="S33" s="266">
        <f>SUM(N33-R33)</f>
        <v>0</v>
      </c>
      <c r="T33" s="294"/>
      <c r="U33" s="15"/>
      <c r="V33" s="15"/>
      <c r="W33" s="15"/>
      <c r="X33" s="15"/>
      <c r="Y33" s="15"/>
      <c r="AD33" s="12"/>
      <c r="AE33" s="12"/>
      <c r="AF33" s="15"/>
      <c r="AG33" s="15"/>
      <c r="AH33" s="15"/>
      <c r="AI33" s="15"/>
      <c r="AM33" s="12"/>
      <c r="AN33" s="12"/>
      <c r="AO33" s="12"/>
      <c r="AP33" s="12"/>
      <c r="AQ33" s="12"/>
      <c r="AU33" s="12"/>
      <c r="AV33" s="12"/>
      <c r="AW33" s="12"/>
      <c r="AX33" s="12"/>
      <c r="AY33" s="12"/>
      <c r="AZ33" s="14"/>
    </row>
    <row r="34" spans="2:52" ht="58.9" customHeight="1" x14ac:dyDescent="0.2">
      <c r="B34" s="100"/>
      <c r="C34" s="18"/>
      <c r="D34" s="16"/>
      <c r="E34" s="16"/>
      <c r="F34" s="20"/>
      <c r="G34" s="1074" t="s">
        <v>645</v>
      </c>
      <c r="H34" s="1075"/>
      <c r="I34" s="448"/>
      <c r="J34" s="449"/>
      <c r="K34" s="451"/>
      <c r="L34" s="503"/>
      <c r="M34" s="975"/>
      <c r="N34" s="336"/>
      <c r="P34" s="555"/>
      <c r="Q34" s="406"/>
      <c r="R34" s="266"/>
      <c r="S34" s="266"/>
      <c r="T34" s="293"/>
      <c r="U34" s="15"/>
      <c r="V34" s="15"/>
      <c r="W34" s="15"/>
      <c r="X34" s="15"/>
      <c r="Y34" s="15"/>
      <c r="AD34" s="12"/>
      <c r="AE34" s="12"/>
      <c r="AF34" s="15"/>
      <c r="AG34" s="15"/>
      <c r="AH34" s="15"/>
      <c r="AI34" s="15"/>
      <c r="AM34" s="12"/>
      <c r="AN34" s="12"/>
      <c r="AO34" s="12"/>
      <c r="AP34" s="12"/>
      <c r="AQ34" s="12"/>
      <c r="AU34" s="12"/>
      <c r="AV34" s="12"/>
      <c r="AW34" s="12"/>
      <c r="AX34" s="12"/>
      <c r="AY34" s="12"/>
      <c r="AZ34" s="14"/>
    </row>
    <row r="35" spans="2:52" ht="15.75" customHeight="1" x14ac:dyDescent="0.2">
      <c r="B35" s="100"/>
      <c r="C35" s="18"/>
      <c r="D35" s="16"/>
      <c r="E35" s="16"/>
      <c r="F35" s="20" t="s">
        <v>100</v>
      </c>
      <c r="G35" s="20" t="s">
        <v>101</v>
      </c>
      <c r="H35" s="86"/>
      <c r="I35" s="448" t="s">
        <v>61</v>
      </c>
      <c r="J35" s="449">
        <v>4.62</v>
      </c>
      <c r="K35" s="451">
        <f>N$3</f>
        <v>0</v>
      </c>
      <c r="L35" s="503">
        <f>J35*K35</f>
        <v>0</v>
      </c>
      <c r="M35" s="975">
        <v>1</v>
      </c>
      <c r="N35" s="336">
        <f t="shared" si="1"/>
        <v>0</v>
      </c>
      <c r="P35" s="555">
        <f>SUM(L35)</f>
        <v>0</v>
      </c>
      <c r="Q35" s="406">
        <v>0</v>
      </c>
      <c r="R35" s="266">
        <f>SUM(N35*Q35)</f>
        <v>0</v>
      </c>
      <c r="S35" s="266">
        <f>SUM(N35-R35)</f>
        <v>0</v>
      </c>
      <c r="T35" s="293"/>
      <c r="U35" s="15"/>
      <c r="V35" s="15"/>
      <c r="W35" s="15"/>
      <c r="X35" s="15"/>
      <c r="Y35" s="15"/>
      <c r="AD35" s="12"/>
      <c r="AE35" s="12"/>
      <c r="AF35" s="15"/>
      <c r="AG35" s="15"/>
      <c r="AH35" s="15"/>
      <c r="AI35" s="15"/>
      <c r="AM35" s="12"/>
      <c r="AN35" s="12"/>
      <c r="AO35" s="12"/>
      <c r="AP35" s="12"/>
      <c r="AQ35" s="12"/>
      <c r="AU35" s="12"/>
      <c r="AV35" s="12"/>
      <c r="AW35" s="12"/>
      <c r="AX35" s="12"/>
      <c r="AY35" s="12"/>
      <c r="AZ35" s="14"/>
    </row>
    <row r="36" spans="2:52" ht="68.45" customHeight="1" x14ac:dyDescent="0.2">
      <c r="B36" s="100"/>
      <c r="C36" s="18"/>
      <c r="D36" s="16"/>
      <c r="E36" s="16"/>
      <c r="F36" s="20"/>
      <c r="G36" s="1074" t="s">
        <v>646</v>
      </c>
      <c r="H36" s="1075"/>
      <c r="I36" s="448"/>
      <c r="J36" s="449"/>
      <c r="K36" s="451"/>
      <c r="L36" s="503"/>
      <c r="M36" s="975"/>
      <c r="N36" s="336"/>
      <c r="P36" s="554"/>
      <c r="Q36" s="404"/>
      <c r="R36" s="266"/>
      <c r="S36" s="266"/>
      <c r="T36" s="293"/>
      <c r="U36" s="15"/>
      <c r="V36" s="15"/>
      <c r="W36" s="15"/>
      <c r="X36" s="15"/>
      <c r="Y36" s="15"/>
      <c r="AD36" s="12"/>
      <c r="AE36" s="12"/>
      <c r="AF36" s="15"/>
      <c r="AG36" s="15"/>
      <c r="AH36" s="15"/>
      <c r="AI36" s="15"/>
      <c r="AM36" s="12"/>
      <c r="AN36" s="12"/>
      <c r="AO36" s="12"/>
      <c r="AP36" s="12"/>
      <c r="AQ36" s="12"/>
      <c r="AU36" s="12"/>
      <c r="AV36" s="12"/>
      <c r="AW36" s="12"/>
      <c r="AX36" s="12"/>
      <c r="AY36" s="12"/>
      <c r="AZ36" s="14"/>
    </row>
    <row r="37" spans="2:52" ht="15.75" customHeight="1" x14ac:dyDescent="0.2">
      <c r="B37" s="122" t="s">
        <v>102</v>
      </c>
      <c r="C37" s="128"/>
      <c r="D37" s="124"/>
      <c r="E37" s="124"/>
      <c r="F37" s="125"/>
      <c r="G37" s="129"/>
      <c r="H37" s="427"/>
      <c r="I37" s="453"/>
      <c r="J37" s="454"/>
      <c r="K37" s="455"/>
      <c r="L37" s="505"/>
      <c r="M37" s="976"/>
      <c r="N37" s="384">
        <f>N38+N61+N84</f>
        <v>0</v>
      </c>
      <c r="P37" s="558"/>
      <c r="Q37" s="418"/>
      <c r="R37" s="317">
        <f>R38+R61+R84</f>
        <v>0</v>
      </c>
      <c r="S37" s="317">
        <f>S38+S61+S84</f>
        <v>0</v>
      </c>
      <c r="T37" s="293"/>
    </row>
    <row r="38" spans="2:52" ht="15.75" customHeight="1" x14ac:dyDescent="0.2">
      <c r="B38" s="100"/>
      <c r="C38" s="84" t="s">
        <v>103</v>
      </c>
      <c r="D38" s="87"/>
      <c r="E38" s="87"/>
      <c r="F38" s="59"/>
      <c r="G38" s="59"/>
      <c r="H38" s="428"/>
      <c r="I38" s="442"/>
      <c r="J38" s="443"/>
      <c r="K38" s="456"/>
      <c r="L38" s="506"/>
      <c r="M38" s="973"/>
      <c r="N38" s="287">
        <f>N39+N61</f>
        <v>0</v>
      </c>
      <c r="P38" s="552"/>
      <c r="Q38" s="400"/>
      <c r="R38" s="318">
        <f>R39+R61</f>
        <v>0</v>
      </c>
      <c r="S38" s="318">
        <f>S39+S61</f>
        <v>0</v>
      </c>
      <c r="T38" s="293"/>
    </row>
    <row r="39" spans="2:52" ht="15.75" customHeight="1" x14ac:dyDescent="0.2">
      <c r="B39" s="100"/>
      <c r="C39" s="9"/>
      <c r="D39" s="110" t="s">
        <v>104</v>
      </c>
      <c r="E39" s="110"/>
      <c r="F39" s="116"/>
      <c r="G39" s="115"/>
      <c r="H39" s="340"/>
      <c r="I39" s="457"/>
      <c r="J39" s="458"/>
      <c r="K39" s="459"/>
      <c r="L39" s="507"/>
      <c r="M39" s="977"/>
      <c r="N39" s="286">
        <f>SUM(N40:N60)</f>
        <v>0</v>
      </c>
      <c r="P39" s="557"/>
      <c r="Q39" s="414"/>
      <c r="R39" s="316">
        <f>SUM(R40:R60)</f>
        <v>0</v>
      </c>
      <c r="S39" s="316">
        <f>SUM(S40:S60)</f>
        <v>0</v>
      </c>
      <c r="T39" s="293"/>
    </row>
    <row r="40" spans="2:52" ht="15.75" customHeight="1" x14ac:dyDescent="0.2">
      <c r="B40" s="100"/>
      <c r="C40" s="18"/>
      <c r="D40" s="16"/>
      <c r="E40" s="20" t="s">
        <v>105</v>
      </c>
      <c r="F40" s="20" t="s">
        <v>106</v>
      </c>
      <c r="G40" s="18"/>
      <c r="H40" s="343"/>
      <c r="I40" s="448"/>
      <c r="J40" s="449"/>
      <c r="K40" s="451"/>
      <c r="L40" s="503"/>
      <c r="M40" s="975"/>
      <c r="N40" s="336"/>
      <c r="P40" s="554"/>
      <c r="Q40" s="404"/>
      <c r="R40" s="248"/>
      <c r="S40" s="248"/>
      <c r="T40" s="293"/>
    </row>
    <row r="41" spans="2:52" ht="15.75" customHeight="1" x14ac:dyDescent="0.2">
      <c r="B41" s="100"/>
      <c r="C41" s="18"/>
      <c r="D41" s="16"/>
      <c r="E41" s="16"/>
      <c r="F41" s="20" t="s">
        <v>107</v>
      </c>
      <c r="G41" s="20" t="s">
        <v>108</v>
      </c>
      <c r="H41" s="339"/>
      <c r="I41" s="448" t="s">
        <v>61</v>
      </c>
      <c r="J41" s="449">
        <v>6.53</v>
      </c>
      <c r="K41" s="451">
        <f>N$3</f>
        <v>0</v>
      </c>
      <c r="L41" s="503">
        <f>J41*K41</f>
        <v>0</v>
      </c>
      <c r="M41" s="975">
        <v>1</v>
      </c>
      <c r="N41" s="336">
        <f t="shared" ref="N41:N59" si="2">L41*M41</f>
        <v>0</v>
      </c>
      <c r="P41" s="555">
        <f>SUM(L41)</f>
        <v>0</v>
      </c>
      <c r="Q41" s="406">
        <v>0</v>
      </c>
      <c r="R41" s="266">
        <f>SUM(N41*Q41)</f>
        <v>0</v>
      </c>
      <c r="S41" s="266">
        <f>SUM(N41-R41)</f>
        <v>0</v>
      </c>
      <c r="T41" s="293"/>
      <c r="U41" s="15"/>
      <c r="V41" s="15"/>
      <c r="W41" s="15"/>
      <c r="X41" s="15"/>
      <c r="Y41" s="15"/>
      <c r="AD41" s="12"/>
      <c r="AE41" s="12"/>
      <c r="AF41" s="15"/>
      <c r="AG41" s="15"/>
      <c r="AH41" s="15"/>
      <c r="AI41" s="15"/>
      <c r="AM41" s="12"/>
      <c r="AN41" s="12"/>
      <c r="AO41" s="12"/>
      <c r="AP41" s="12"/>
      <c r="AQ41" s="12"/>
      <c r="AU41" s="12"/>
      <c r="AV41" s="12"/>
      <c r="AW41" s="12"/>
      <c r="AX41" s="12"/>
      <c r="AY41" s="12"/>
      <c r="AZ41" s="14"/>
    </row>
    <row r="42" spans="2:52" ht="76.900000000000006" customHeight="1" x14ac:dyDescent="0.2">
      <c r="B42" s="100"/>
      <c r="C42" s="18"/>
      <c r="D42" s="16"/>
      <c r="E42" s="16"/>
      <c r="F42" s="6"/>
      <c r="G42" s="1074" t="s">
        <v>712</v>
      </c>
      <c r="H42" s="1075"/>
      <c r="I42" s="448"/>
      <c r="J42" s="449"/>
      <c r="K42" s="451"/>
      <c r="L42" s="503"/>
      <c r="M42" s="975"/>
      <c r="N42" s="336"/>
      <c r="P42" s="555"/>
      <c r="Q42" s="406"/>
      <c r="R42" s="266"/>
      <c r="S42" s="266"/>
      <c r="T42" s="293"/>
      <c r="U42" s="15"/>
      <c r="V42" s="15"/>
      <c r="W42" s="15"/>
      <c r="X42" s="15"/>
      <c r="Y42" s="15"/>
      <c r="AD42" s="12"/>
      <c r="AE42" s="12"/>
      <c r="AF42" s="15"/>
      <c r="AG42" s="15"/>
      <c r="AH42" s="15"/>
      <c r="AI42" s="15"/>
      <c r="AM42" s="12"/>
      <c r="AN42" s="12"/>
      <c r="AO42" s="12"/>
      <c r="AP42" s="12"/>
      <c r="AQ42" s="12"/>
      <c r="AU42" s="12"/>
      <c r="AV42" s="12"/>
      <c r="AW42" s="12"/>
      <c r="AX42" s="12"/>
      <c r="AY42" s="12"/>
      <c r="AZ42" s="14"/>
    </row>
    <row r="43" spans="2:52" ht="15.75" customHeight="1" x14ac:dyDescent="0.2">
      <c r="B43" s="100"/>
      <c r="C43" s="18"/>
      <c r="D43" s="16"/>
      <c r="E43" s="16"/>
      <c r="F43" s="20" t="s">
        <v>109</v>
      </c>
      <c r="G43" s="20" t="s">
        <v>110</v>
      </c>
      <c r="H43" s="339"/>
      <c r="I43" s="448" t="s">
        <v>61</v>
      </c>
      <c r="J43" s="449">
        <v>6.19</v>
      </c>
      <c r="K43" s="451">
        <f>N$3</f>
        <v>0</v>
      </c>
      <c r="L43" s="503">
        <f>J43*K43</f>
        <v>0</v>
      </c>
      <c r="M43" s="975">
        <v>1</v>
      </c>
      <c r="N43" s="336">
        <f t="shared" si="2"/>
        <v>0</v>
      </c>
      <c r="P43" s="555">
        <f>SUM(L43)</f>
        <v>0</v>
      </c>
      <c r="Q43" s="406">
        <v>0</v>
      </c>
      <c r="R43" s="266">
        <f>SUM(N43*Q43)</f>
        <v>0</v>
      </c>
      <c r="S43" s="266">
        <f>SUM(N43-R43)</f>
        <v>0</v>
      </c>
      <c r="T43" s="292"/>
      <c r="U43" s="15"/>
      <c r="V43" s="15"/>
      <c r="W43" s="15"/>
      <c r="X43" s="15"/>
      <c r="Y43" s="15"/>
      <c r="AD43" s="12"/>
      <c r="AE43" s="12"/>
      <c r="AF43" s="15"/>
      <c r="AG43" s="15"/>
      <c r="AH43" s="15"/>
      <c r="AI43" s="15"/>
      <c r="AM43" s="12"/>
      <c r="AN43" s="12"/>
      <c r="AO43" s="12"/>
      <c r="AP43" s="12"/>
      <c r="AQ43" s="12"/>
      <c r="AU43" s="12"/>
      <c r="AV43" s="12"/>
      <c r="AW43" s="12"/>
      <c r="AX43" s="12"/>
      <c r="AY43" s="12"/>
      <c r="AZ43" s="14"/>
    </row>
    <row r="44" spans="2:52" ht="83.45" customHeight="1" x14ac:dyDescent="0.2">
      <c r="B44" s="100"/>
      <c r="C44" s="18"/>
      <c r="D44" s="16"/>
      <c r="E44" s="16"/>
      <c r="F44" s="6"/>
      <c r="G44" s="1074" t="s">
        <v>705</v>
      </c>
      <c r="H44" s="1075"/>
      <c r="I44" s="448"/>
      <c r="J44" s="449"/>
      <c r="K44" s="451"/>
      <c r="L44" s="503"/>
      <c r="M44" s="975"/>
      <c r="N44" s="336"/>
      <c r="P44" s="555"/>
      <c r="Q44" s="406"/>
      <c r="R44" s="266"/>
      <c r="S44" s="266"/>
      <c r="T44" s="292"/>
      <c r="U44" s="15"/>
      <c r="V44" s="15"/>
      <c r="W44" s="15"/>
      <c r="X44" s="15"/>
      <c r="Y44" s="15"/>
      <c r="AD44" s="12"/>
      <c r="AE44" s="12"/>
      <c r="AF44" s="15"/>
      <c r="AG44" s="15"/>
      <c r="AH44" s="15"/>
      <c r="AI44" s="15"/>
      <c r="AM44" s="12"/>
      <c r="AN44" s="12"/>
      <c r="AO44" s="12"/>
      <c r="AP44" s="12"/>
      <c r="AQ44" s="12"/>
      <c r="AU44" s="12"/>
      <c r="AV44" s="12"/>
      <c r="AW44" s="12"/>
      <c r="AX44" s="12"/>
      <c r="AY44" s="12"/>
      <c r="AZ44" s="14"/>
    </row>
    <row r="45" spans="2:52" ht="15.75" customHeight="1" x14ac:dyDescent="0.2">
      <c r="B45" s="100"/>
      <c r="C45" s="9"/>
      <c r="D45" s="85"/>
      <c r="E45" s="85"/>
      <c r="F45" s="85" t="s">
        <v>112</v>
      </c>
      <c r="G45" s="85" t="s">
        <v>113</v>
      </c>
      <c r="H45" s="429"/>
      <c r="I45" s="448" t="s">
        <v>153</v>
      </c>
      <c r="J45" s="449">
        <v>94.09</v>
      </c>
      <c r="K45" s="451">
        <f>N$3</f>
        <v>0</v>
      </c>
      <c r="L45" s="503">
        <f>J45*K45</f>
        <v>0</v>
      </c>
      <c r="M45" s="975">
        <v>1</v>
      </c>
      <c r="N45" s="336">
        <f t="shared" si="2"/>
        <v>0</v>
      </c>
      <c r="P45" s="555">
        <f>SUM(L45)</f>
        <v>0</v>
      </c>
      <c r="Q45" s="406">
        <v>0</v>
      </c>
      <c r="R45" s="266">
        <f>SUM(N45*Q45)</f>
        <v>0</v>
      </c>
      <c r="S45" s="266">
        <f>SUM(N45-R45)</f>
        <v>0</v>
      </c>
      <c r="T45" s="292"/>
    </row>
    <row r="46" spans="2:52" ht="82.9" customHeight="1" x14ac:dyDescent="0.2">
      <c r="B46" s="100"/>
      <c r="C46" s="9"/>
      <c r="D46" s="85"/>
      <c r="E46" s="85"/>
      <c r="F46" s="17"/>
      <c r="G46" s="1074" t="s">
        <v>704</v>
      </c>
      <c r="H46" s="1075"/>
      <c r="I46" s="448"/>
      <c r="J46" s="449"/>
      <c r="K46" s="451"/>
      <c r="L46" s="503"/>
      <c r="M46" s="975"/>
      <c r="N46" s="336"/>
      <c r="P46" s="555"/>
      <c r="Q46" s="406"/>
      <c r="R46" s="266"/>
      <c r="S46" s="266"/>
      <c r="T46" s="292"/>
    </row>
    <row r="47" spans="2:52" ht="15.75" customHeight="1" x14ac:dyDescent="0.2">
      <c r="B47" s="100"/>
      <c r="C47" s="18"/>
      <c r="D47" s="16"/>
      <c r="E47" s="16"/>
      <c r="F47" s="20" t="s">
        <v>115</v>
      </c>
      <c r="G47" s="20" t="s">
        <v>116</v>
      </c>
      <c r="H47" s="339"/>
      <c r="I47" s="448" t="s">
        <v>61</v>
      </c>
      <c r="J47" s="449">
        <v>1.94</v>
      </c>
      <c r="K47" s="451">
        <f>N$3</f>
        <v>0</v>
      </c>
      <c r="L47" s="503">
        <f>J47*K47</f>
        <v>0</v>
      </c>
      <c r="M47" s="975">
        <v>1</v>
      </c>
      <c r="N47" s="336">
        <f t="shared" si="2"/>
        <v>0</v>
      </c>
      <c r="P47" s="555">
        <f>SUM(L47)</f>
        <v>0</v>
      </c>
      <c r="Q47" s="406">
        <v>0</v>
      </c>
      <c r="R47" s="266">
        <f>SUM(N47*Q47)</f>
        <v>0</v>
      </c>
      <c r="S47" s="266">
        <f>SUM(N47-R47)</f>
        <v>0</v>
      </c>
      <c r="T47" s="292"/>
      <c r="U47" s="15"/>
      <c r="V47" s="15"/>
      <c r="W47" s="15"/>
      <c r="X47" s="15"/>
      <c r="Y47" s="15"/>
      <c r="AD47" s="12"/>
      <c r="AE47" s="12"/>
      <c r="AF47" s="15"/>
      <c r="AG47" s="15"/>
      <c r="AH47" s="15"/>
      <c r="AI47" s="15"/>
      <c r="AM47" s="12"/>
      <c r="AN47" s="12"/>
      <c r="AO47" s="12"/>
      <c r="AP47" s="12"/>
      <c r="AQ47" s="12"/>
      <c r="AU47" s="12"/>
      <c r="AV47" s="12"/>
      <c r="AW47" s="12"/>
      <c r="AX47" s="12"/>
      <c r="AY47" s="12"/>
      <c r="AZ47" s="14"/>
    </row>
    <row r="48" spans="2:52" ht="91.15" customHeight="1" x14ac:dyDescent="0.2">
      <c r="B48" s="100"/>
      <c r="C48" s="18"/>
      <c r="D48" s="16"/>
      <c r="E48" s="16"/>
      <c r="F48" s="6"/>
      <c r="G48" s="1074" t="s">
        <v>706</v>
      </c>
      <c r="H48" s="1075"/>
      <c r="I48" s="448"/>
      <c r="J48" s="449"/>
      <c r="K48" s="451"/>
      <c r="L48" s="503"/>
      <c r="M48" s="975"/>
      <c r="N48" s="336"/>
      <c r="P48" s="555"/>
      <c r="Q48" s="406"/>
      <c r="R48" s="266"/>
      <c r="S48" s="266"/>
      <c r="T48" s="292"/>
      <c r="U48" s="15"/>
      <c r="V48" s="15"/>
      <c r="W48" s="15"/>
      <c r="X48" s="15"/>
      <c r="Y48" s="15"/>
      <c r="AD48" s="12"/>
      <c r="AE48" s="12"/>
      <c r="AF48" s="15"/>
      <c r="AG48" s="15"/>
      <c r="AH48" s="15"/>
      <c r="AI48" s="15"/>
      <c r="AM48" s="12"/>
      <c r="AN48" s="12"/>
      <c r="AO48" s="12"/>
      <c r="AP48" s="12"/>
      <c r="AQ48" s="12"/>
      <c r="AU48" s="12"/>
      <c r="AV48" s="12"/>
      <c r="AW48" s="12"/>
      <c r="AX48" s="12"/>
      <c r="AY48" s="12"/>
      <c r="AZ48" s="14"/>
    </row>
    <row r="49" spans="2:52" ht="15.75" customHeight="1" x14ac:dyDescent="0.2">
      <c r="B49" s="100"/>
      <c r="C49" s="18"/>
      <c r="D49" s="16"/>
      <c r="E49" s="16"/>
      <c r="F49" s="20" t="s">
        <v>117</v>
      </c>
      <c r="G49" s="20" t="s">
        <v>864</v>
      </c>
      <c r="H49" s="339"/>
      <c r="I49" s="448" t="s">
        <v>83</v>
      </c>
      <c r="J49" s="449">
        <v>0</v>
      </c>
      <c r="K49" s="451">
        <f>N$3</f>
        <v>0</v>
      </c>
      <c r="L49" s="503">
        <f>J49*K49</f>
        <v>0</v>
      </c>
      <c r="M49" s="975">
        <v>1</v>
      </c>
      <c r="N49" s="336">
        <f t="shared" si="2"/>
        <v>0</v>
      </c>
      <c r="P49" s="555">
        <f>SUM(L49)</f>
        <v>0</v>
      </c>
      <c r="Q49" s="406">
        <v>0</v>
      </c>
      <c r="R49" s="266">
        <f>SUM(N49*Q49)</f>
        <v>0</v>
      </c>
      <c r="S49" s="266">
        <f>SUM(N49-R49)</f>
        <v>0</v>
      </c>
      <c r="T49" s="292"/>
      <c r="U49" s="15"/>
      <c r="V49" s="15"/>
      <c r="W49" s="15"/>
      <c r="X49" s="15"/>
      <c r="Y49" s="15"/>
      <c r="AD49" s="12"/>
      <c r="AE49" s="12"/>
      <c r="AF49" s="15"/>
      <c r="AG49" s="15"/>
      <c r="AH49" s="15"/>
      <c r="AI49" s="15"/>
      <c r="AM49" s="12"/>
      <c r="AN49" s="12"/>
      <c r="AO49" s="12"/>
      <c r="AP49" s="12"/>
      <c r="AQ49" s="12"/>
      <c r="AU49" s="12"/>
      <c r="AV49" s="12"/>
      <c r="AW49" s="12"/>
      <c r="AX49" s="12"/>
      <c r="AY49" s="12"/>
      <c r="AZ49" s="14"/>
    </row>
    <row r="50" spans="2:52" ht="83.45" customHeight="1" x14ac:dyDescent="0.2">
      <c r="B50" s="100"/>
      <c r="C50" s="18"/>
      <c r="D50" s="16"/>
      <c r="E50" s="16"/>
      <c r="F50" s="6"/>
      <c r="G50" s="1074" t="s">
        <v>667</v>
      </c>
      <c r="H50" s="1075"/>
      <c r="I50" s="448"/>
      <c r="J50" s="449"/>
      <c r="K50" s="451"/>
      <c r="L50" s="503"/>
      <c r="M50" s="975"/>
      <c r="N50" s="336"/>
      <c r="P50" s="555"/>
      <c r="Q50" s="406"/>
      <c r="R50" s="266"/>
      <c r="S50" s="266"/>
      <c r="T50" s="292"/>
      <c r="U50" s="15"/>
      <c r="V50" s="15"/>
      <c r="W50" s="15"/>
      <c r="X50" s="15"/>
      <c r="Y50" s="15"/>
      <c r="AD50" s="12"/>
      <c r="AE50" s="12"/>
      <c r="AF50" s="15"/>
      <c r="AG50" s="15"/>
      <c r="AH50" s="15"/>
      <c r="AI50" s="15"/>
      <c r="AM50" s="12"/>
      <c r="AN50" s="12"/>
      <c r="AO50" s="12"/>
      <c r="AP50" s="12"/>
      <c r="AQ50" s="12"/>
      <c r="AU50" s="12"/>
      <c r="AV50" s="12"/>
      <c r="AW50" s="12"/>
      <c r="AX50" s="12"/>
      <c r="AY50" s="12"/>
      <c r="AZ50" s="14"/>
    </row>
    <row r="51" spans="2:52" ht="15.75" customHeight="1" x14ac:dyDescent="0.2">
      <c r="B51" s="100"/>
      <c r="C51" s="18"/>
      <c r="D51" s="16"/>
      <c r="E51" s="20" t="s">
        <v>120</v>
      </c>
      <c r="F51" s="20" t="s">
        <v>121</v>
      </c>
      <c r="G51" s="18"/>
      <c r="H51" s="343"/>
      <c r="I51" s="448"/>
      <c r="J51" s="449"/>
      <c r="K51" s="451"/>
      <c r="L51" s="503"/>
      <c r="M51" s="975"/>
      <c r="N51" s="336"/>
      <c r="P51" s="555"/>
      <c r="Q51" s="406"/>
      <c r="R51" s="266"/>
      <c r="S51" s="266"/>
      <c r="T51" s="292"/>
    </row>
    <row r="52" spans="2:52" ht="15.75" customHeight="1" x14ac:dyDescent="0.2">
      <c r="B52" s="100"/>
      <c r="C52" s="9"/>
      <c r="D52" s="85"/>
      <c r="E52" s="85"/>
      <c r="F52" s="85" t="s">
        <v>112</v>
      </c>
      <c r="G52" s="85" t="s">
        <v>123</v>
      </c>
      <c r="H52" s="429"/>
      <c r="I52" s="448" t="s">
        <v>153</v>
      </c>
      <c r="J52" s="449">
        <v>25.1</v>
      </c>
      <c r="K52" s="451">
        <f>N$3</f>
        <v>0</v>
      </c>
      <c r="L52" s="503">
        <f>J52*K52</f>
        <v>0</v>
      </c>
      <c r="M52" s="975">
        <v>1</v>
      </c>
      <c r="N52" s="336">
        <f t="shared" si="2"/>
        <v>0</v>
      </c>
      <c r="P52" s="555">
        <f>SUM(L52)</f>
        <v>0</v>
      </c>
      <c r="Q52" s="406">
        <v>0</v>
      </c>
      <c r="R52" s="266">
        <f>SUM(N52*Q52)</f>
        <v>0</v>
      </c>
      <c r="S52" s="266">
        <f>SUM(N52-R52)</f>
        <v>0</v>
      </c>
      <c r="T52" s="292"/>
    </row>
    <row r="53" spans="2:52" ht="82.15" customHeight="1" x14ac:dyDescent="0.2">
      <c r="B53" s="100"/>
      <c r="C53" s="9"/>
      <c r="D53" s="85"/>
      <c r="E53" s="85"/>
      <c r="F53" s="17"/>
      <c r="G53" s="1074" t="s">
        <v>704</v>
      </c>
      <c r="H53" s="1075"/>
      <c r="I53" s="448"/>
      <c r="J53" s="449"/>
      <c r="K53" s="451"/>
      <c r="L53" s="503"/>
      <c r="M53" s="975"/>
      <c r="N53" s="336"/>
      <c r="P53" s="555"/>
      <c r="Q53" s="406"/>
      <c r="R53" s="266"/>
      <c r="S53" s="266"/>
      <c r="T53" s="292"/>
    </row>
    <row r="54" spans="2:52" ht="15.75" customHeight="1" x14ac:dyDescent="0.2">
      <c r="B54" s="100"/>
      <c r="C54" s="18"/>
      <c r="D54" s="16"/>
      <c r="E54" s="16"/>
      <c r="F54" s="20" t="s">
        <v>109</v>
      </c>
      <c r="G54" s="20" t="s">
        <v>124</v>
      </c>
      <c r="H54" s="339"/>
      <c r="I54" s="448" t="s">
        <v>61</v>
      </c>
      <c r="J54" s="449">
        <v>0.33500000000000002</v>
      </c>
      <c r="K54" s="451">
        <f>N$3</f>
        <v>0</v>
      </c>
      <c r="L54" s="503">
        <f>J54*K54</f>
        <v>0</v>
      </c>
      <c r="M54" s="975">
        <v>1</v>
      </c>
      <c r="N54" s="336">
        <f t="shared" si="2"/>
        <v>0</v>
      </c>
      <c r="P54" s="555">
        <f>SUM(L54)</f>
        <v>0</v>
      </c>
      <c r="Q54" s="406">
        <v>0</v>
      </c>
      <c r="R54" s="266">
        <f>SUM(N54*Q54)</f>
        <v>0</v>
      </c>
      <c r="S54" s="266">
        <f>SUM(N54-R54)</f>
        <v>0</v>
      </c>
      <c r="T54" s="292"/>
      <c r="U54" s="15"/>
      <c r="V54" s="15"/>
      <c r="W54" s="15"/>
      <c r="X54" s="15"/>
      <c r="Y54" s="15"/>
      <c r="AD54" s="12"/>
      <c r="AE54" s="12"/>
      <c r="AF54" s="15"/>
      <c r="AG54" s="15"/>
      <c r="AH54" s="15"/>
      <c r="AI54" s="15"/>
      <c r="AM54" s="12"/>
      <c r="AN54" s="12"/>
      <c r="AO54" s="12"/>
      <c r="AP54" s="12"/>
      <c r="AQ54" s="12"/>
      <c r="AU54" s="12"/>
      <c r="AV54" s="12"/>
      <c r="AW54" s="12"/>
      <c r="AX54" s="12"/>
      <c r="AY54" s="12"/>
      <c r="AZ54" s="14"/>
    </row>
    <row r="55" spans="2:52" ht="85.15" customHeight="1" x14ac:dyDescent="0.2">
      <c r="B55" s="100"/>
      <c r="C55" s="18"/>
      <c r="D55" s="16"/>
      <c r="E55" s="16"/>
      <c r="F55" s="6"/>
      <c r="G55" s="1074" t="s">
        <v>705</v>
      </c>
      <c r="H55" s="1075"/>
      <c r="I55" s="448"/>
      <c r="J55" s="449"/>
      <c r="K55" s="451"/>
      <c r="L55" s="503"/>
      <c r="M55" s="975"/>
      <c r="N55" s="336"/>
      <c r="P55" s="555"/>
      <c r="Q55" s="406"/>
      <c r="R55" s="266"/>
      <c r="S55" s="266"/>
      <c r="T55" s="292"/>
      <c r="U55" s="15"/>
      <c r="V55" s="15"/>
      <c r="W55" s="15"/>
      <c r="X55" s="15"/>
      <c r="Y55" s="15"/>
      <c r="AD55" s="12"/>
      <c r="AE55" s="12"/>
      <c r="AF55" s="15"/>
      <c r="AG55" s="15"/>
      <c r="AH55" s="15"/>
      <c r="AI55" s="15"/>
      <c r="AM55" s="12"/>
      <c r="AN55" s="12"/>
      <c r="AO55" s="12"/>
      <c r="AP55" s="12"/>
      <c r="AQ55" s="12"/>
      <c r="AU55" s="12"/>
      <c r="AV55" s="12"/>
      <c r="AW55" s="12"/>
      <c r="AX55" s="12"/>
      <c r="AY55" s="12"/>
      <c r="AZ55" s="14"/>
    </row>
    <row r="56" spans="2:52" ht="15.75" customHeight="1" x14ac:dyDescent="0.2">
      <c r="B56" s="100"/>
      <c r="C56" s="18"/>
      <c r="D56" s="16"/>
      <c r="E56" s="16"/>
      <c r="F56" s="20" t="s">
        <v>109</v>
      </c>
      <c r="G56" s="20" t="s">
        <v>125</v>
      </c>
      <c r="H56" s="339"/>
      <c r="I56" s="448" t="s">
        <v>61</v>
      </c>
      <c r="J56" s="449">
        <v>0.27</v>
      </c>
      <c r="K56" s="451">
        <f>N$3</f>
        <v>0</v>
      </c>
      <c r="L56" s="503">
        <f>J56*K56</f>
        <v>0</v>
      </c>
      <c r="M56" s="975">
        <v>1</v>
      </c>
      <c r="N56" s="336">
        <f t="shared" si="2"/>
        <v>0</v>
      </c>
      <c r="P56" s="555">
        <f>SUM(L56)</f>
        <v>0</v>
      </c>
      <c r="Q56" s="406">
        <v>0</v>
      </c>
      <c r="R56" s="266">
        <f>SUM(N56*Q56)</f>
        <v>0</v>
      </c>
      <c r="S56" s="266">
        <f>SUM(N56-R56)</f>
        <v>0</v>
      </c>
      <c r="T56" s="292"/>
      <c r="U56" s="15"/>
      <c r="V56" s="15"/>
      <c r="W56" s="15"/>
      <c r="X56" s="15"/>
      <c r="Y56" s="15"/>
      <c r="AD56" s="12"/>
      <c r="AE56" s="12"/>
      <c r="AF56" s="15"/>
      <c r="AG56" s="15"/>
      <c r="AH56" s="15"/>
      <c r="AI56" s="15"/>
      <c r="AM56" s="12"/>
      <c r="AN56" s="12"/>
      <c r="AO56" s="12"/>
      <c r="AP56" s="12"/>
      <c r="AQ56" s="12"/>
      <c r="AU56" s="12"/>
      <c r="AV56" s="12"/>
      <c r="AW56" s="12"/>
      <c r="AX56" s="12"/>
      <c r="AY56" s="12"/>
      <c r="AZ56" s="14"/>
    </row>
    <row r="57" spans="2:52" ht="82.9" customHeight="1" x14ac:dyDescent="0.2">
      <c r="B57" s="100"/>
      <c r="C57" s="18"/>
      <c r="D57" s="16"/>
      <c r="E57" s="16"/>
      <c r="F57" s="6"/>
      <c r="G57" s="1074" t="s">
        <v>713</v>
      </c>
      <c r="H57" s="1075"/>
      <c r="I57" s="448"/>
      <c r="J57" s="449"/>
      <c r="K57" s="451"/>
      <c r="L57" s="503"/>
      <c r="M57" s="975"/>
      <c r="N57" s="336"/>
      <c r="P57" s="555"/>
      <c r="Q57" s="406"/>
      <c r="R57" s="266"/>
      <c r="S57" s="266"/>
      <c r="T57" s="292"/>
      <c r="U57" s="15"/>
      <c r="V57" s="15"/>
      <c r="W57" s="15"/>
      <c r="X57" s="15"/>
      <c r="Y57" s="15"/>
      <c r="AD57" s="12"/>
      <c r="AE57" s="12"/>
      <c r="AF57" s="15"/>
      <c r="AG57" s="15"/>
      <c r="AH57" s="15"/>
      <c r="AI57" s="15"/>
      <c r="AM57" s="12"/>
      <c r="AN57" s="12"/>
      <c r="AO57" s="12"/>
      <c r="AP57" s="12"/>
      <c r="AQ57" s="12"/>
      <c r="AU57" s="12"/>
      <c r="AV57" s="12"/>
      <c r="AW57" s="12"/>
      <c r="AX57" s="12"/>
      <c r="AY57" s="12"/>
      <c r="AZ57" s="14"/>
    </row>
    <row r="58" spans="2:52" ht="15.75" customHeight="1" x14ac:dyDescent="0.2">
      <c r="B58" s="100"/>
      <c r="C58" s="18"/>
      <c r="D58" s="16"/>
      <c r="E58" s="20" t="s">
        <v>129</v>
      </c>
      <c r="F58" s="20" t="s">
        <v>130</v>
      </c>
      <c r="G58" s="18"/>
      <c r="H58" s="343"/>
      <c r="I58" s="448"/>
      <c r="J58" s="449"/>
      <c r="K58" s="451"/>
      <c r="L58" s="503"/>
      <c r="M58" s="975"/>
      <c r="N58" s="336"/>
      <c r="P58" s="554"/>
      <c r="Q58" s="404"/>
      <c r="R58" s="271"/>
      <c r="S58" s="271"/>
      <c r="T58" s="292"/>
    </row>
    <row r="59" spans="2:52" ht="15.75" customHeight="1" x14ac:dyDescent="0.2">
      <c r="B59" s="100"/>
      <c r="C59" s="18"/>
      <c r="D59" s="16"/>
      <c r="E59" s="16"/>
      <c r="F59" s="85" t="s">
        <v>131</v>
      </c>
      <c r="G59" s="85" t="s">
        <v>506</v>
      </c>
      <c r="I59" s="448" t="s">
        <v>153</v>
      </c>
      <c r="J59" s="449">
        <v>0</v>
      </c>
      <c r="K59" s="451">
        <f>N$3</f>
        <v>0</v>
      </c>
      <c r="L59" s="503">
        <f>J59*K59</f>
        <v>0</v>
      </c>
      <c r="M59" s="975">
        <v>1</v>
      </c>
      <c r="N59" s="336">
        <f t="shared" si="2"/>
        <v>0</v>
      </c>
      <c r="P59" s="555">
        <f>SUM(L59)</f>
        <v>0</v>
      </c>
      <c r="Q59" s="406">
        <v>0</v>
      </c>
      <c r="R59" s="266">
        <f>SUM(N59*Q59)</f>
        <v>0</v>
      </c>
      <c r="S59" s="266">
        <f>SUM(N59-R59)</f>
        <v>0</v>
      </c>
      <c r="T59" s="292"/>
    </row>
    <row r="60" spans="2:52" ht="82.9" customHeight="1" x14ac:dyDescent="0.2">
      <c r="B60" s="100"/>
      <c r="C60" s="18"/>
      <c r="D60" s="16"/>
      <c r="E60" s="16"/>
      <c r="F60" s="85"/>
      <c r="G60" s="1074" t="s">
        <v>707</v>
      </c>
      <c r="H60" s="1075"/>
      <c r="I60" s="460"/>
      <c r="J60" s="461"/>
      <c r="K60" s="462"/>
      <c r="L60" s="508"/>
      <c r="M60" s="520"/>
      <c r="N60" s="336"/>
      <c r="P60" s="555"/>
      <c r="Q60" s="406"/>
      <c r="R60" s="266"/>
      <c r="S60" s="266"/>
      <c r="T60" s="292"/>
    </row>
    <row r="61" spans="2:52" ht="15.75" customHeight="1" x14ac:dyDescent="0.2">
      <c r="B61" s="100"/>
      <c r="C61" s="18"/>
      <c r="D61" s="114" t="s">
        <v>138</v>
      </c>
      <c r="E61" s="114"/>
      <c r="F61" s="111"/>
      <c r="G61" s="111"/>
      <c r="H61" s="344"/>
      <c r="I61" s="457"/>
      <c r="J61" s="458"/>
      <c r="K61" s="459"/>
      <c r="L61" s="507"/>
      <c r="M61" s="977"/>
      <c r="N61" s="286">
        <f>SUM(N62:N83)</f>
        <v>0</v>
      </c>
      <c r="P61" s="559"/>
      <c r="Q61" s="410"/>
      <c r="R61" s="316">
        <f>SUM(R62:R83)</f>
        <v>0</v>
      </c>
      <c r="S61" s="316">
        <f>SUM(S62:S83)</f>
        <v>0</v>
      </c>
      <c r="T61" s="292"/>
    </row>
    <row r="62" spans="2:52" ht="15.75" customHeight="1" x14ac:dyDescent="0.2">
      <c r="B62" s="100"/>
      <c r="C62" s="18"/>
      <c r="D62" s="16"/>
      <c r="E62" s="20" t="s">
        <v>139</v>
      </c>
      <c r="F62" s="20" t="s">
        <v>140</v>
      </c>
      <c r="G62" s="17"/>
      <c r="H62" s="89"/>
      <c r="I62" s="448"/>
      <c r="J62" s="449"/>
      <c r="K62" s="451"/>
      <c r="L62" s="503"/>
      <c r="M62" s="975"/>
      <c r="N62" s="336"/>
      <c r="P62" s="555"/>
      <c r="Q62" s="406"/>
      <c r="R62" s="248"/>
      <c r="S62" s="248"/>
      <c r="T62" s="292"/>
    </row>
    <row r="63" spans="2:52" s="72" customFormat="1" ht="15.75" customHeight="1" x14ac:dyDescent="0.2">
      <c r="B63" s="100"/>
      <c r="C63" s="18"/>
      <c r="D63" s="16"/>
      <c r="E63" s="964"/>
      <c r="F63" s="20" t="s">
        <v>141</v>
      </c>
      <c r="G63" s="20" t="s">
        <v>905</v>
      </c>
      <c r="H63" s="89"/>
      <c r="I63" s="448"/>
      <c r="J63" s="449"/>
      <c r="K63" s="451"/>
      <c r="L63" s="503"/>
      <c r="M63" s="975"/>
      <c r="N63" s="336">
        <f>SUM(N66:N78)</f>
        <v>0</v>
      </c>
      <c r="P63" s="405">
        <f>SUM(L63)</f>
        <v>0</v>
      </c>
      <c r="Q63" s="406">
        <f>SUM(Q65:Q80)</f>
        <v>0</v>
      </c>
      <c r="R63" s="266">
        <f>SUM(N63*Q3)</f>
        <v>0</v>
      </c>
      <c r="S63" s="336">
        <f>SUM(S66:S78)</f>
        <v>0</v>
      </c>
      <c r="T63" s="292"/>
    </row>
    <row r="64" spans="2:52" s="72" customFormat="1" ht="100.5" customHeight="1" x14ac:dyDescent="0.2">
      <c r="B64" s="100"/>
      <c r="C64" s="18"/>
      <c r="D64" s="16"/>
      <c r="E64" s="964"/>
      <c r="F64" s="89"/>
      <c r="G64" s="1074" t="s">
        <v>910</v>
      </c>
      <c r="H64" s="1075"/>
      <c r="I64" s="448"/>
      <c r="J64" s="449"/>
      <c r="K64" s="451"/>
      <c r="L64" s="503"/>
      <c r="M64" s="975"/>
      <c r="N64" s="336"/>
      <c r="P64" s="405"/>
      <c r="Q64" s="406"/>
      <c r="R64" s="266"/>
      <c r="S64" s="303"/>
      <c r="T64" s="292"/>
    </row>
    <row r="65" spans="2:20" s="72" customFormat="1" ht="16.5" x14ac:dyDescent="0.2">
      <c r="B65" s="100"/>
      <c r="C65" s="18"/>
      <c r="D65" s="16"/>
      <c r="E65" s="964"/>
      <c r="F65" s="89"/>
      <c r="G65" s="966" t="s">
        <v>919</v>
      </c>
      <c r="H65" s="963"/>
      <c r="I65" s="448"/>
      <c r="J65" s="449"/>
      <c r="K65" s="451"/>
      <c r="L65" s="503"/>
      <c r="M65" s="975"/>
      <c r="N65" s="336"/>
      <c r="P65" s="405"/>
      <c r="Q65" s="406"/>
      <c r="R65" s="266"/>
      <c r="S65" s="303"/>
      <c r="T65" s="292"/>
    </row>
    <row r="66" spans="2:20" s="72" customFormat="1" ht="16.5" x14ac:dyDescent="0.2">
      <c r="B66" s="100"/>
      <c r="C66" s="18"/>
      <c r="D66" s="16"/>
      <c r="E66" s="964"/>
      <c r="F66" s="89"/>
      <c r="G66" s="1104" t="s">
        <v>916</v>
      </c>
      <c r="H66" s="1105"/>
      <c r="I66" s="448" t="s">
        <v>903</v>
      </c>
      <c r="J66" s="449">
        <v>10</v>
      </c>
      <c r="K66" s="451">
        <v>1</v>
      </c>
      <c r="L66" s="503">
        <f>J66*K66</f>
        <v>10</v>
      </c>
      <c r="M66" s="975">
        <v>0</v>
      </c>
      <c r="N66" s="336">
        <f>L66*M66</f>
        <v>0</v>
      </c>
      <c r="P66" s="405">
        <f>SUM(L66)</f>
        <v>10</v>
      </c>
      <c r="Q66" s="406">
        <v>0</v>
      </c>
      <c r="R66" s="266">
        <f>SUM(N66*Q66)</f>
        <v>0</v>
      </c>
      <c r="S66" s="303">
        <f>SUM(N66-R66)</f>
        <v>0</v>
      </c>
      <c r="T66" s="292"/>
    </row>
    <row r="67" spans="2:20" s="72" customFormat="1" ht="16.5" x14ac:dyDescent="0.2">
      <c r="B67" s="100"/>
      <c r="C67" s="18"/>
      <c r="D67" s="16"/>
      <c r="E67" s="964"/>
      <c r="F67" s="89"/>
      <c r="G67" s="1104" t="s">
        <v>917</v>
      </c>
      <c r="H67" s="1105"/>
      <c r="I67" s="448" t="s">
        <v>903</v>
      </c>
      <c r="J67" s="449">
        <v>2</v>
      </c>
      <c r="K67" s="451">
        <v>1</v>
      </c>
      <c r="L67" s="503">
        <f>J67*K67</f>
        <v>2</v>
      </c>
      <c r="M67" s="975">
        <v>0</v>
      </c>
      <c r="N67" s="336">
        <f>L67*M67</f>
        <v>0</v>
      </c>
      <c r="P67" s="405">
        <f>SUM(L67)</f>
        <v>2</v>
      </c>
      <c r="Q67" s="406">
        <v>0</v>
      </c>
      <c r="R67" s="266">
        <f>SUM(N67*Q67)</f>
        <v>0</v>
      </c>
      <c r="S67" s="303">
        <f>SUM(N67-R67)</f>
        <v>0</v>
      </c>
      <c r="T67" s="292"/>
    </row>
    <row r="68" spans="2:20" s="72" customFormat="1" ht="16.5" x14ac:dyDescent="0.2">
      <c r="B68" s="100"/>
      <c r="C68" s="18"/>
      <c r="D68" s="16"/>
      <c r="E68" s="964"/>
      <c r="F68" s="89"/>
      <c r="G68" s="1104" t="s">
        <v>902</v>
      </c>
      <c r="H68" s="1105"/>
      <c r="I68" s="448" t="s">
        <v>843</v>
      </c>
      <c r="J68" s="449">
        <v>170</v>
      </c>
      <c r="K68" s="451">
        <v>1</v>
      </c>
      <c r="L68" s="503">
        <f>J68*K68</f>
        <v>170</v>
      </c>
      <c r="M68" s="975">
        <v>0</v>
      </c>
      <c r="N68" s="336">
        <f>L68*M68</f>
        <v>0</v>
      </c>
      <c r="P68" s="405">
        <f>SUM(L68)</f>
        <v>170</v>
      </c>
      <c r="Q68" s="406">
        <v>0</v>
      </c>
      <c r="R68" s="266">
        <f>SUM(N68*Q68)</f>
        <v>0</v>
      </c>
      <c r="S68" s="303">
        <f>SUM(N68-R68)</f>
        <v>0</v>
      </c>
      <c r="T68" s="292"/>
    </row>
    <row r="69" spans="2:20" s="72" customFormat="1" ht="16.5" x14ac:dyDescent="0.2">
      <c r="B69" s="100"/>
      <c r="C69" s="18"/>
      <c r="D69" s="16"/>
      <c r="E69" s="964"/>
      <c r="F69" s="89"/>
      <c r="G69" s="1104" t="s">
        <v>901</v>
      </c>
      <c r="H69" s="1105"/>
      <c r="I69" s="448" t="s">
        <v>894</v>
      </c>
      <c r="J69" s="449">
        <v>354</v>
      </c>
      <c r="K69" s="451">
        <v>1</v>
      </c>
      <c r="L69" s="503">
        <f>J69*K69</f>
        <v>354</v>
      </c>
      <c r="M69" s="975">
        <v>0</v>
      </c>
      <c r="N69" s="336">
        <f>L69*M69</f>
        <v>0</v>
      </c>
      <c r="P69" s="405">
        <f>SUM(L69)</f>
        <v>354</v>
      </c>
      <c r="Q69" s="406">
        <v>0</v>
      </c>
      <c r="R69" s="266">
        <f>SUM(N69*Q69)</f>
        <v>0</v>
      </c>
      <c r="S69" s="303">
        <f>SUM(N69-R69)</f>
        <v>0</v>
      </c>
      <c r="T69" s="292"/>
    </row>
    <row r="70" spans="2:20" s="72" customFormat="1" ht="16.5" x14ac:dyDescent="0.2">
      <c r="B70" s="100"/>
      <c r="C70" s="18"/>
      <c r="D70" s="16"/>
      <c r="E70" s="964"/>
      <c r="F70" s="89"/>
      <c r="G70" s="1104" t="s">
        <v>900</v>
      </c>
      <c r="H70" s="1105"/>
      <c r="I70" s="448" t="s">
        <v>894</v>
      </c>
      <c r="J70" s="449">
        <v>55.25</v>
      </c>
      <c r="K70" s="451">
        <v>1</v>
      </c>
      <c r="L70" s="503">
        <f>J70*K70</f>
        <v>55.25</v>
      </c>
      <c r="M70" s="975">
        <v>0</v>
      </c>
      <c r="N70" s="336">
        <f>L70*M70</f>
        <v>0</v>
      </c>
      <c r="P70" s="405">
        <f>SUM(L70)</f>
        <v>55.25</v>
      </c>
      <c r="Q70" s="406">
        <v>0</v>
      </c>
      <c r="R70" s="266">
        <f>SUM(N70*Q70)</f>
        <v>0</v>
      </c>
      <c r="S70" s="303">
        <f>SUM(N70-R70)</f>
        <v>0</v>
      </c>
      <c r="T70" s="292"/>
    </row>
    <row r="71" spans="2:20" s="72" customFormat="1" ht="16.5" x14ac:dyDescent="0.2">
      <c r="B71" s="100"/>
      <c r="C71" s="18"/>
      <c r="D71" s="16"/>
      <c r="E71" s="964"/>
      <c r="F71" s="89"/>
      <c r="G71" s="966" t="s">
        <v>918</v>
      </c>
      <c r="H71" s="965"/>
      <c r="I71" s="448"/>
      <c r="J71" s="449"/>
      <c r="K71" s="451"/>
      <c r="L71" s="503"/>
      <c r="M71" s="975"/>
      <c r="N71" s="336"/>
      <c r="P71" s="405"/>
      <c r="Q71" s="406"/>
      <c r="R71" s="266"/>
      <c r="S71" s="303"/>
      <c r="T71" s="292"/>
    </row>
    <row r="72" spans="2:20" s="72" customFormat="1" ht="16.5" x14ac:dyDescent="0.2">
      <c r="B72" s="100"/>
      <c r="C72" s="18"/>
      <c r="D72" s="16"/>
      <c r="E72" s="964"/>
      <c r="F72" s="89"/>
      <c r="G72" s="1104" t="s">
        <v>911</v>
      </c>
      <c r="H72" s="1105"/>
      <c r="I72" s="448" t="s">
        <v>903</v>
      </c>
      <c r="J72" s="449">
        <v>5</v>
      </c>
      <c r="K72" s="451">
        <v>1</v>
      </c>
      <c r="L72" s="503">
        <f t="shared" ref="L72:L78" si="3">J72*K72</f>
        <v>5</v>
      </c>
      <c r="M72" s="975">
        <v>0</v>
      </c>
      <c r="N72" s="336">
        <f>L72*M72</f>
        <v>0</v>
      </c>
      <c r="P72" s="405">
        <f t="shared" ref="P72:P78" si="4">SUM(L72)</f>
        <v>5</v>
      </c>
      <c r="Q72" s="406">
        <v>0</v>
      </c>
      <c r="R72" s="266">
        <f t="shared" ref="R72:R78" si="5">SUM(N72*Q72)</f>
        <v>0</v>
      </c>
      <c r="S72" s="303">
        <f t="shared" ref="S72:S78" si="6">SUM(N72-R72)</f>
        <v>0</v>
      </c>
      <c r="T72" s="292"/>
    </row>
    <row r="73" spans="2:20" s="72" customFormat="1" ht="16.5" x14ac:dyDescent="0.2">
      <c r="B73" s="100"/>
      <c r="C73" s="18"/>
      <c r="D73" s="16"/>
      <c r="E73" s="964"/>
      <c r="F73" s="89"/>
      <c r="G73" s="1104" t="s">
        <v>912</v>
      </c>
      <c r="H73" s="1105"/>
      <c r="I73" s="448" t="s">
        <v>903</v>
      </c>
      <c r="J73" s="449">
        <v>5</v>
      </c>
      <c r="K73" s="451">
        <v>1</v>
      </c>
      <c r="L73" s="503">
        <f t="shared" si="3"/>
        <v>5</v>
      </c>
      <c r="M73" s="975">
        <v>0</v>
      </c>
      <c r="N73" s="336">
        <f>L73*M73</f>
        <v>0</v>
      </c>
      <c r="P73" s="405">
        <f t="shared" si="4"/>
        <v>5</v>
      </c>
      <c r="Q73" s="406">
        <v>0</v>
      </c>
      <c r="R73" s="266">
        <f t="shared" si="5"/>
        <v>0</v>
      </c>
      <c r="S73" s="303">
        <f t="shared" si="6"/>
        <v>0</v>
      </c>
      <c r="T73" s="292"/>
    </row>
    <row r="74" spans="2:20" s="72" customFormat="1" ht="16.5" x14ac:dyDescent="0.2">
      <c r="B74" s="100"/>
      <c r="C74" s="18"/>
      <c r="D74" s="16"/>
      <c r="E74" s="964"/>
      <c r="F74" s="89"/>
      <c r="G74" s="1104" t="s">
        <v>913</v>
      </c>
      <c r="H74" s="1105"/>
      <c r="I74" s="448" t="s">
        <v>894</v>
      </c>
      <c r="J74" s="449">
        <v>16</v>
      </c>
      <c r="K74" s="451">
        <v>1</v>
      </c>
      <c r="L74" s="503">
        <f t="shared" si="3"/>
        <v>16</v>
      </c>
      <c r="M74" s="975">
        <v>0</v>
      </c>
      <c r="N74" s="336">
        <f>L74*M74</f>
        <v>0</v>
      </c>
      <c r="P74" s="405">
        <f t="shared" si="4"/>
        <v>16</v>
      </c>
      <c r="Q74" s="406">
        <v>0</v>
      </c>
      <c r="R74" s="266">
        <f t="shared" si="5"/>
        <v>0</v>
      </c>
      <c r="S74" s="303">
        <f t="shared" si="6"/>
        <v>0</v>
      </c>
      <c r="T74" s="292"/>
    </row>
    <row r="75" spans="2:20" s="72" customFormat="1" ht="16.5" x14ac:dyDescent="0.2">
      <c r="B75" s="100"/>
      <c r="C75" s="18"/>
      <c r="D75" s="16"/>
      <c r="E75" s="964"/>
      <c r="F75" s="89"/>
      <c r="G75" s="1104" t="s">
        <v>914</v>
      </c>
      <c r="H75" s="1105"/>
      <c r="I75" s="448" t="s">
        <v>894</v>
      </c>
      <c r="J75" s="449">
        <v>16</v>
      </c>
      <c r="K75" s="451">
        <v>1</v>
      </c>
      <c r="L75" s="503">
        <f t="shared" si="3"/>
        <v>16</v>
      </c>
      <c r="M75" s="975">
        <v>0</v>
      </c>
      <c r="N75" s="336">
        <f t="shared" ref="N75:N78" si="7">L75*M75</f>
        <v>0</v>
      </c>
      <c r="P75" s="405">
        <f t="shared" si="4"/>
        <v>16</v>
      </c>
      <c r="Q75" s="406">
        <v>0</v>
      </c>
      <c r="R75" s="266">
        <f t="shared" si="5"/>
        <v>0</v>
      </c>
      <c r="S75" s="303">
        <f t="shared" si="6"/>
        <v>0</v>
      </c>
      <c r="T75" s="292"/>
    </row>
    <row r="76" spans="2:20" s="72" customFormat="1" ht="16.5" x14ac:dyDescent="0.2">
      <c r="B76" s="100"/>
      <c r="C76" s="18"/>
      <c r="D76" s="16"/>
      <c r="E76" s="964"/>
      <c r="F76" s="89"/>
      <c r="G76" s="1104" t="s">
        <v>915</v>
      </c>
      <c r="H76" s="1105"/>
      <c r="I76" s="448" t="s">
        <v>894</v>
      </c>
      <c r="J76" s="449">
        <v>26</v>
      </c>
      <c r="K76" s="451">
        <v>1</v>
      </c>
      <c r="L76" s="503">
        <f t="shared" si="3"/>
        <v>26</v>
      </c>
      <c r="M76" s="975">
        <v>0</v>
      </c>
      <c r="N76" s="336">
        <f t="shared" si="7"/>
        <v>0</v>
      </c>
      <c r="P76" s="405">
        <f t="shared" si="4"/>
        <v>26</v>
      </c>
      <c r="Q76" s="406">
        <v>0</v>
      </c>
      <c r="R76" s="266">
        <f t="shared" si="5"/>
        <v>0</v>
      </c>
      <c r="S76" s="303">
        <f t="shared" si="6"/>
        <v>0</v>
      </c>
      <c r="T76" s="292"/>
    </row>
    <row r="77" spans="2:20" s="72" customFormat="1" ht="16.5" x14ac:dyDescent="0.2">
      <c r="B77" s="100"/>
      <c r="C77" s="18"/>
      <c r="D77" s="16"/>
      <c r="E77" s="964"/>
      <c r="F77" s="89"/>
      <c r="G77" s="1104" t="s">
        <v>901</v>
      </c>
      <c r="H77" s="1105"/>
      <c r="I77" s="448" t="s">
        <v>894</v>
      </c>
      <c r="J77" s="449">
        <v>64</v>
      </c>
      <c r="K77" s="451">
        <v>1</v>
      </c>
      <c r="L77" s="503">
        <f t="shared" si="3"/>
        <v>64</v>
      </c>
      <c r="M77" s="975">
        <v>0</v>
      </c>
      <c r="N77" s="336">
        <f t="shared" si="7"/>
        <v>0</v>
      </c>
      <c r="P77" s="405">
        <f t="shared" si="4"/>
        <v>64</v>
      </c>
      <c r="Q77" s="406">
        <v>0</v>
      </c>
      <c r="R77" s="266">
        <f t="shared" si="5"/>
        <v>0</v>
      </c>
      <c r="S77" s="303">
        <f t="shared" si="6"/>
        <v>0</v>
      </c>
      <c r="T77" s="292"/>
    </row>
    <row r="78" spans="2:20" s="72" customFormat="1" ht="16.5" x14ac:dyDescent="0.2">
      <c r="B78" s="100"/>
      <c r="C78" s="18"/>
      <c r="D78" s="16"/>
      <c r="E78" s="964"/>
      <c r="F78" s="89"/>
      <c r="G78" s="1104" t="s">
        <v>900</v>
      </c>
      <c r="H78" s="1105"/>
      <c r="I78" s="448" t="s">
        <v>894</v>
      </c>
      <c r="J78" s="449">
        <v>20</v>
      </c>
      <c r="K78" s="451">
        <v>1</v>
      </c>
      <c r="L78" s="503">
        <f t="shared" si="3"/>
        <v>20</v>
      </c>
      <c r="M78" s="975">
        <v>0</v>
      </c>
      <c r="N78" s="336">
        <f t="shared" si="7"/>
        <v>0</v>
      </c>
      <c r="P78" s="405">
        <f t="shared" si="4"/>
        <v>20</v>
      </c>
      <c r="Q78" s="406">
        <v>0</v>
      </c>
      <c r="R78" s="266">
        <f t="shared" si="5"/>
        <v>0</v>
      </c>
      <c r="S78" s="303">
        <f t="shared" si="6"/>
        <v>0</v>
      </c>
      <c r="T78" s="292"/>
    </row>
    <row r="79" spans="2:20" s="72" customFormat="1" ht="16.5" x14ac:dyDescent="0.2">
      <c r="B79" s="100"/>
      <c r="C79" s="18"/>
      <c r="D79" s="16"/>
      <c r="E79" s="964"/>
      <c r="F79" s="89"/>
      <c r="G79" s="1106"/>
      <c r="H79" s="1107"/>
      <c r="I79" s="448"/>
      <c r="J79" s="449"/>
      <c r="K79" s="451"/>
      <c r="L79" s="503"/>
      <c r="M79" s="975"/>
      <c r="N79" s="336"/>
      <c r="P79" s="405"/>
      <c r="Q79" s="406"/>
      <c r="R79" s="266"/>
      <c r="S79" s="303"/>
      <c r="T79" s="292"/>
    </row>
    <row r="80" spans="2:20" s="72" customFormat="1" ht="15.75" customHeight="1" x14ac:dyDescent="0.2">
      <c r="B80" s="100"/>
      <c r="C80" s="18"/>
      <c r="D80" s="16"/>
      <c r="E80" s="964"/>
      <c r="F80" s="20" t="s">
        <v>862</v>
      </c>
      <c r="G80" s="20" t="s">
        <v>907</v>
      </c>
      <c r="H80" s="89"/>
      <c r="I80" s="448" t="s">
        <v>87</v>
      </c>
      <c r="J80" s="449">
        <v>0</v>
      </c>
      <c r="K80" s="451">
        <f>N$3</f>
        <v>0</v>
      </c>
      <c r="L80" s="503">
        <f>J80*K80</f>
        <v>0</v>
      </c>
      <c r="M80" s="975">
        <v>1</v>
      </c>
      <c r="N80" s="336">
        <f>L80*M80</f>
        <v>0</v>
      </c>
      <c r="P80" s="405">
        <f>SUM(L80)</f>
        <v>0</v>
      </c>
      <c r="Q80" s="406">
        <v>0</v>
      </c>
      <c r="R80" s="266">
        <f>SUM(N80*Q80)</f>
        <v>0</v>
      </c>
      <c r="S80" s="303">
        <f>SUM(N80-R80)</f>
        <v>0</v>
      </c>
      <c r="T80" s="292"/>
    </row>
    <row r="81" spans="2:20" s="72" customFormat="1" ht="92.65" customHeight="1" x14ac:dyDescent="0.2">
      <c r="B81" s="100"/>
      <c r="C81" s="18"/>
      <c r="D81" s="16"/>
      <c r="E81" s="964"/>
      <c r="F81" s="89"/>
      <c r="G81" s="1074" t="s">
        <v>909</v>
      </c>
      <c r="H81" s="1075"/>
      <c r="I81" s="448"/>
      <c r="J81" s="449"/>
      <c r="K81" s="451"/>
      <c r="L81" s="503"/>
      <c r="M81" s="975"/>
      <c r="N81" s="336"/>
      <c r="P81" s="405"/>
      <c r="Q81" s="406"/>
      <c r="R81" s="266"/>
      <c r="S81" s="303"/>
      <c r="T81" s="292"/>
    </row>
    <row r="82" spans="2:20" s="72" customFormat="1" ht="16.5" x14ac:dyDescent="0.2">
      <c r="B82" s="100"/>
      <c r="C82" s="18"/>
      <c r="D82" s="16"/>
      <c r="E82" s="964"/>
      <c r="F82" s="20" t="s">
        <v>863</v>
      </c>
      <c r="G82" s="20" t="s">
        <v>906</v>
      </c>
      <c r="H82" s="89"/>
      <c r="I82" s="448" t="s">
        <v>87</v>
      </c>
      <c r="J82" s="449">
        <v>0</v>
      </c>
      <c r="K82" s="451">
        <f>N$3</f>
        <v>0</v>
      </c>
      <c r="L82" s="503">
        <f>J82*K82</f>
        <v>0</v>
      </c>
      <c r="M82" s="975">
        <v>1</v>
      </c>
      <c r="N82" s="336">
        <f>L82*M82</f>
        <v>0</v>
      </c>
      <c r="P82" s="405">
        <f>SUM(L82)</f>
        <v>0</v>
      </c>
      <c r="Q82" s="406">
        <v>0</v>
      </c>
      <c r="R82" s="266">
        <f>SUM(N82*Q82)</f>
        <v>0</v>
      </c>
      <c r="S82" s="303">
        <f>SUM(N82-R82)</f>
        <v>0</v>
      </c>
      <c r="T82" s="292"/>
    </row>
    <row r="83" spans="2:20" s="72" customFormat="1" ht="97.15" customHeight="1" x14ac:dyDescent="0.2">
      <c r="B83" s="100"/>
      <c r="C83" s="18"/>
      <c r="D83" s="16"/>
      <c r="E83" s="964"/>
      <c r="F83" s="89"/>
      <c r="G83" s="1074" t="s">
        <v>908</v>
      </c>
      <c r="H83" s="1075"/>
      <c r="I83" s="448"/>
      <c r="J83" s="449"/>
      <c r="K83" s="451"/>
      <c r="L83" s="503"/>
      <c r="M83" s="975"/>
      <c r="N83" s="336"/>
      <c r="P83" s="405"/>
      <c r="Q83" s="406"/>
      <c r="R83" s="248"/>
      <c r="S83" s="305"/>
      <c r="T83" s="292"/>
    </row>
    <row r="84" spans="2:20" ht="15.75" customHeight="1" x14ac:dyDescent="0.2">
      <c r="B84" s="100"/>
      <c r="C84" s="84" t="s">
        <v>148</v>
      </c>
      <c r="D84" s="87"/>
      <c r="E84" s="87"/>
      <c r="F84" s="59"/>
      <c r="G84" s="59"/>
      <c r="H84" s="428"/>
      <c r="I84" s="442"/>
      <c r="J84" s="443"/>
      <c r="K84" s="456"/>
      <c r="L84" s="506"/>
      <c r="M84" s="973"/>
      <c r="N84" s="287">
        <f>N100+N95+N85</f>
        <v>0</v>
      </c>
      <c r="P84" s="560"/>
      <c r="Q84" s="416"/>
      <c r="R84" s="318">
        <f>R100+R95+R85</f>
        <v>0</v>
      </c>
      <c r="S84" s="318">
        <f>S100+S95+S85</f>
        <v>0</v>
      </c>
      <c r="T84" s="292"/>
    </row>
    <row r="85" spans="2:20" ht="15.75" customHeight="1" x14ac:dyDescent="0.2">
      <c r="B85" s="100"/>
      <c r="C85" s="9"/>
      <c r="D85" s="110" t="s">
        <v>149</v>
      </c>
      <c r="E85" s="110"/>
      <c r="F85" s="111"/>
      <c r="G85" s="111"/>
      <c r="H85" s="430"/>
      <c r="I85" s="457"/>
      <c r="J85" s="458"/>
      <c r="K85" s="459"/>
      <c r="L85" s="507"/>
      <c r="M85" s="977"/>
      <c r="N85" s="286">
        <f>SUM(N86:N94)</f>
        <v>0</v>
      </c>
      <c r="P85" s="559"/>
      <c r="Q85" s="410"/>
      <c r="R85" s="316">
        <f>SUM(R86:R94)</f>
        <v>0</v>
      </c>
      <c r="S85" s="316">
        <f>SUM(S86:S94)</f>
        <v>0</v>
      </c>
      <c r="T85" s="292"/>
    </row>
    <row r="86" spans="2:20" s="26" customFormat="1" ht="15.75" customHeight="1" x14ac:dyDescent="0.2">
      <c r="B86" s="101"/>
      <c r="C86" s="25"/>
      <c r="D86" s="25"/>
      <c r="E86" s="85" t="s">
        <v>156</v>
      </c>
      <c r="F86" s="85" t="s">
        <v>157</v>
      </c>
      <c r="G86" s="25"/>
      <c r="H86" s="431"/>
      <c r="I86" s="464"/>
      <c r="J86" s="461"/>
      <c r="K86" s="465"/>
      <c r="L86" s="509"/>
      <c r="M86" s="520"/>
      <c r="N86" s="336"/>
      <c r="P86" s="555"/>
      <c r="Q86" s="406"/>
      <c r="R86" s="248"/>
      <c r="S86" s="248"/>
      <c r="T86" s="295"/>
    </row>
    <row r="87" spans="2:20" s="26" customFormat="1" ht="15.75" customHeight="1" x14ac:dyDescent="0.2">
      <c r="B87" s="101"/>
      <c r="C87" s="25"/>
      <c r="D87" s="25"/>
      <c r="E87" s="25"/>
      <c r="F87" s="85" t="s">
        <v>158</v>
      </c>
      <c r="G87" s="85" t="s">
        <v>159</v>
      </c>
      <c r="H87" s="431"/>
      <c r="I87" s="448" t="s">
        <v>153</v>
      </c>
      <c r="J87" s="461">
        <v>100.87</v>
      </c>
      <c r="K87" s="462">
        <f>N$3</f>
        <v>0</v>
      </c>
      <c r="L87" s="508">
        <f>J87*K87</f>
        <v>0</v>
      </c>
      <c r="M87" s="975">
        <v>1</v>
      </c>
      <c r="N87" s="336">
        <f t="shared" ref="N87:N93" si="8">L87*M87</f>
        <v>0</v>
      </c>
      <c r="P87" s="555">
        <f>SUM(L87)</f>
        <v>0</v>
      </c>
      <c r="Q87" s="406">
        <v>0</v>
      </c>
      <c r="R87" s="266">
        <f>SUM(N87*Q87)</f>
        <v>0</v>
      </c>
      <c r="S87" s="266">
        <f>SUM(N87-R87)</f>
        <v>0</v>
      </c>
      <c r="T87" s="295"/>
    </row>
    <row r="88" spans="2:20" s="26" customFormat="1" ht="67.150000000000006" customHeight="1" x14ac:dyDescent="0.2">
      <c r="B88" s="101"/>
      <c r="C88" s="25"/>
      <c r="D88" s="25"/>
      <c r="E88" s="25"/>
      <c r="F88" s="41"/>
      <c r="G88" s="1074" t="s">
        <v>702</v>
      </c>
      <c r="H88" s="1075"/>
      <c r="I88" s="467"/>
      <c r="J88" s="461"/>
      <c r="K88" s="468"/>
      <c r="L88" s="510"/>
      <c r="M88" s="975"/>
      <c r="N88" s="336"/>
      <c r="P88" s="555"/>
      <c r="Q88" s="406"/>
      <c r="R88" s="266"/>
      <c r="S88" s="266"/>
      <c r="T88" s="292"/>
    </row>
    <row r="89" spans="2:20" s="26" customFormat="1" ht="15.75" customHeight="1" x14ac:dyDescent="0.2">
      <c r="B89" s="101"/>
      <c r="C89" s="25"/>
      <c r="D89" s="25"/>
      <c r="E89" s="25"/>
      <c r="F89" s="85" t="s">
        <v>160</v>
      </c>
      <c r="G89" s="85" t="s">
        <v>161</v>
      </c>
      <c r="H89" s="431"/>
      <c r="I89" s="448" t="s">
        <v>153</v>
      </c>
      <c r="J89" s="461">
        <v>100.87</v>
      </c>
      <c r="K89" s="462">
        <f>N$3</f>
        <v>0</v>
      </c>
      <c r="L89" s="508">
        <f>J89*K89</f>
        <v>0</v>
      </c>
      <c r="M89" s="975">
        <v>1</v>
      </c>
      <c r="N89" s="336">
        <f t="shared" si="8"/>
        <v>0</v>
      </c>
      <c r="P89" s="555">
        <f>SUM(L89)</f>
        <v>0</v>
      </c>
      <c r="Q89" s="406">
        <v>0</v>
      </c>
      <c r="R89" s="266">
        <f>SUM(N89*Q89)</f>
        <v>0</v>
      </c>
      <c r="S89" s="266">
        <f>SUM(N89-R89)</f>
        <v>0</v>
      </c>
      <c r="T89" s="292"/>
    </row>
    <row r="90" spans="2:20" s="26" customFormat="1" ht="67.150000000000006" customHeight="1" x14ac:dyDescent="0.2">
      <c r="B90" s="101"/>
      <c r="C90" s="25"/>
      <c r="D90" s="25"/>
      <c r="E90" s="25"/>
      <c r="F90" s="41"/>
      <c r="G90" s="1074" t="s">
        <v>700</v>
      </c>
      <c r="H90" s="1075"/>
      <c r="I90" s="467"/>
      <c r="J90" s="461"/>
      <c r="K90" s="468"/>
      <c r="L90" s="510"/>
      <c r="M90" s="975"/>
      <c r="N90" s="336"/>
      <c r="P90" s="555"/>
      <c r="Q90" s="406"/>
      <c r="R90" s="266"/>
      <c r="S90" s="266"/>
      <c r="T90" s="292"/>
    </row>
    <row r="91" spans="2:20" s="26" customFormat="1" ht="15.75" customHeight="1" x14ac:dyDescent="0.2">
      <c r="B91" s="101"/>
      <c r="C91" s="25"/>
      <c r="D91" s="25"/>
      <c r="E91" s="25"/>
      <c r="F91" s="85" t="s">
        <v>162</v>
      </c>
      <c r="G91" s="85" t="s">
        <v>163</v>
      </c>
      <c r="H91" s="431"/>
      <c r="I91" s="448" t="s">
        <v>153</v>
      </c>
      <c r="J91" s="449">
        <v>0</v>
      </c>
      <c r="K91" s="462">
        <f>N$3</f>
        <v>0</v>
      </c>
      <c r="L91" s="508">
        <f>J91*K91</f>
        <v>0</v>
      </c>
      <c r="M91" s="975">
        <v>1</v>
      </c>
      <c r="N91" s="336">
        <f t="shared" si="8"/>
        <v>0</v>
      </c>
      <c r="P91" s="555">
        <f>SUM(L91)</f>
        <v>0</v>
      </c>
      <c r="Q91" s="406">
        <v>0</v>
      </c>
      <c r="R91" s="266">
        <f>SUM(N91*Q91)</f>
        <v>0</v>
      </c>
      <c r="S91" s="266">
        <f>SUM(N91-R91)</f>
        <v>0</v>
      </c>
      <c r="T91" s="292"/>
    </row>
    <row r="92" spans="2:20" s="26" customFormat="1" ht="66.599999999999994" customHeight="1" x14ac:dyDescent="0.2">
      <c r="B92" s="101"/>
      <c r="C92" s="25"/>
      <c r="D92" s="25"/>
      <c r="E92" s="25"/>
      <c r="F92" s="41"/>
      <c r="G92" s="1074" t="s">
        <v>701</v>
      </c>
      <c r="H92" s="1075"/>
      <c r="I92" s="467"/>
      <c r="J92" s="461"/>
      <c r="K92" s="468"/>
      <c r="L92" s="510"/>
      <c r="M92" s="975"/>
      <c r="N92" s="336"/>
      <c r="P92" s="555"/>
      <c r="Q92" s="406"/>
      <c r="R92" s="266"/>
      <c r="S92" s="266"/>
      <c r="T92" s="292"/>
    </row>
    <row r="93" spans="2:20" s="26" customFormat="1" ht="15.75" customHeight="1" x14ac:dyDescent="0.2">
      <c r="B93" s="101"/>
      <c r="C93" s="25"/>
      <c r="D93" s="25"/>
      <c r="E93" s="25"/>
      <c r="F93" s="85" t="s">
        <v>164</v>
      </c>
      <c r="G93" s="85" t="s">
        <v>165</v>
      </c>
      <c r="H93" s="27"/>
      <c r="I93" s="448" t="s">
        <v>153</v>
      </c>
      <c r="J93" s="461">
        <v>86.27</v>
      </c>
      <c r="K93" s="462">
        <f>N$3</f>
        <v>0</v>
      </c>
      <c r="L93" s="508">
        <f>J93*K93</f>
        <v>0</v>
      </c>
      <c r="M93" s="975">
        <v>1</v>
      </c>
      <c r="N93" s="336">
        <f t="shared" si="8"/>
        <v>0</v>
      </c>
      <c r="P93" s="555">
        <f>SUM(L93)</f>
        <v>0</v>
      </c>
      <c r="Q93" s="406">
        <v>0</v>
      </c>
      <c r="R93" s="266">
        <f>SUM(N93*Q93)</f>
        <v>0</v>
      </c>
      <c r="S93" s="266">
        <f>SUM(N93-R93)</f>
        <v>0</v>
      </c>
      <c r="T93" s="292"/>
    </row>
    <row r="94" spans="2:20" s="26" customFormat="1" ht="65.45" customHeight="1" x14ac:dyDescent="0.2">
      <c r="B94" s="101"/>
      <c r="C94" s="25"/>
      <c r="D94" s="25"/>
      <c r="E94" s="25"/>
      <c r="F94" s="41"/>
      <c r="G94" s="1074" t="s">
        <v>648</v>
      </c>
      <c r="H94" s="1075"/>
      <c r="I94" s="467"/>
      <c r="J94" s="461"/>
      <c r="K94" s="468"/>
      <c r="L94" s="510"/>
      <c r="M94" s="975"/>
      <c r="N94" s="336"/>
      <c r="P94" s="554"/>
      <c r="Q94" s="404"/>
      <c r="R94" s="248"/>
      <c r="S94" s="248"/>
      <c r="T94" s="292"/>
    </row>
    <row r="95" spans="2:20" ht="15.75" customHeight="1" x14ac:dyDescent="0.2">
      <c r="B95" s="100"/>
      <c r="C95" s="9"/>
      <c r="D95" s="110" t="s">
        <v>166</v>
      </c>
      <c r="E95" s="110"/>
      <c r="F95" s="111"/>
      <c r="G95" s="115"/>
      <c r="H95" s="340"/>
      <c r="I95" s="457"/>
      <c r="J95" s="458"/>
      <c r="K95" s="459"/>
      <c r="L95" s="507"/>
      <c r="M95" s="977"/>
      <c r="N95" s="286">
        <f>SUM(N96:N99)</f>
        <v>0</v>
      </c>
      <c r="P95" s="557"/>
      <c r="Q95" s="414"/>
      <c r="R95" s="316">
        <f>SUM(R96:R99)</f>
        <v>0</v>
      </c>
      <c r="S95" s="316">
        <f>SUM(S96:S99)</f>
        <v>0</v>
      </c>
      <c r="T95" s="292"/>
    </row>
    <row r="96" spans="2:20" ht="15.75" customHeight="1" x14ac:dyDescent="0.2">
      <c r="B96" s="100"/>
      <c r="C96" s="9"/>
      <c r="D96" s="16"/>
      <c r="E96" s="20" t="s">
        <v>167</v>
      </c>
      <c r="F96" s="20" t="s">
        <v>168</v>
      </c>
      <c r="G96" s="17"/>
      <c r="H96" s="89"/>
      <c r="I96" s="448"/>
      <c r="J96" s="449"/>
      <c r="K96" s="451"/>
      <c r="L96" s="503"/>
      <c r="M96" s="975"/>
      <c r="N96" s="336"/>
      <c r="P96" s="555"/>
      <c r="Q96" s="406"/>
      <c r="R96" s="266"/>
      <c r="S96" s="266"/>
      <c r="T96" s="292"/>
    </row>
    <row r="97" spans="2:20" ht="15.75" customHeight="1" x14ac:dyDescent="0.2">
      <c r="B97" s="100"/>
      <c r="C97" s="9"/>
      <c r="D97" s="16"/>
      <c r="E97" s="16"/>
      <c r="F97" s="1074" t="s">
        <v>668</v>
      </c>
      <c r="G97" s="1086"/>
      <c r="H97" s="1086"/>
      <c r="I97" s="467"/>
      <c r="J97" s="449"/>
      <c r="K97" s="451"/>
      <c r="L97" s="503"/>
      <c r="M97" s="975"/>
      <c r="N97" s="336"/>
      <c r="P97" s="555"/>
      <c r="Q97" s="406"/>
      <c r="R97" s="266"/>
      <c r="S97" s="266"/>
      <c r="T97" s="292"/>
    </row>
    <row r="98" spans="2:20" ht="15.75" customHeight="1" x14ac:dyDescent="0.2">
      <c r="B98" s="100"/>
      <c r="C98" s="9"/>
      <c r="D98" s="16"/>
      <c r="E98" s="16"/>
      <c r="F98" s="20" t="s">
        <v>169</v>
      </c>
      <c r="G98" s="20" t="s">
        <v>846</v>
      </c>
      <c r="H98" s="432"/>
      <c r="I98" s="448" t="s">
        <v>83</v>
      </c>
      <c r="J98" s="461">
        <v>4</v>
      </c>
      <c r="K98" s="468">
        <f>N$3</f>
        <v>0</v>
      </c>
      <c r="L98" s="510">
        <f>J98*K98</f>
        <v>0</v>
      </c>
      <c r="M98" s="975">
        <v>1</v>
      </c>
      <c r="N98" s="336">
        <f>L98*M98</f>
        <v>0</v>
      </c>
      <c r="P98" s="555">
        <f>SUM(L98)</f>
        <v>0</v>
      </c>
      <c r="Q98" s="406">
        <v>0</v>
      </c>
      <c r="R98" s="266">
        <f>SUM(N98*Q98)</f>
        <v>0</v>
      </c>
      <c r="S98" s="266">
        <f>SUM(N98-R98)</f>
        <v>0</v>
      </c>
      <c r="T98" s="292"/>
    </row>
    <row r="99" spans="2:20" ht="15.75" customHeight="1" x14ac:dyDescent="0.2">
      <c r="B99" s="100"/>
      <c r="C99" s="9"/>
      <c r="D99" s="16"/>
      <c r="E99" s="16"/>
      <c r="F99" s="20" t="s">
        <v>845</v>
      </c>
      <c r="G99" s="20" t="s">
        <v>847</v>
      </c>
      <c r="H99" s="432"/>
      <c r="I99" s="448" t="s">
        <v>83</v>
      </c>
      <c r="J99" s="461">
        <v>0</v>
      </c>
      <c r="K99" s="468">
        <f>N$3</f>
        <v>0</v>
      </c>
      <c r="L99" s="510">
        <f>J99*K99</f>
        <v>0</v>
      </c>
      <c r="M99" s="975">
        <v>1</v>
      </c>
      <c r="N99" s="336">
        <f>L99*M99</f>
        <v>0</v>
      </c>
      <c r="P99" s="555">
        <f>SUM(L99)</f>
        <v>0</v>
      </c>
      <c r="Q99" s="406">
        <v>0</v>
      </c>
      <c r="R99" s="266">
        <f>SUM(N99*Q99)</f>
        <v>0</v>
      </c>
      <c r="S99" s="266">
        <f>SUM(N99-R99)</f>
        <v>0</v>
      </c>
      <c r="T99" s="292"/>
    </row>
    <row r="100" spans="2:20" ht="15.75" customHeight="1" x14ac:dyDescent="0.2">
      <c r="B100" s="100"/>
      <c r="C100" s="9"/>
      <c r="D100" s="110" t="s">
        <v>170</v>
      </c>
      <c r="E100" s="110"/>
      <c r="F100" s="116"/>
      <c r="G100" s="116"/>
      <c r="H100" s="430"/>
      <c r="I100" s="457"/>
      <c r="J100" s="458"/>
      <c r="K100" s="459"/>
      <c r="L100" s="507"/>
      <c r="M100" s="977"/>
      <c r="N100" s="286">
        <f>SUM(N101:N103)</f>
        <v>0</v>
      </c>
      <c r="P100" s="557"/>
      <c r="Q100" s="414"/>
      <c r="R100" s="316">
        <f>SUM(R101:R103)</f>
        <v>0</v>
      </c>
      <c r="S100" s="316">
        <f>SUM(S101:S103)</f>
        <v>0</v>
      </c>
      <c r="T100" s="292"/>
    </row>
    <row r="101" spans="2:20" ht="15.75" customHeight="1" x14ac:dyDescent="0.2">
      <c r="B101" s="100"/>
      <c r="C101" s="9"/>
      <c r="D101" s="16"/>
      <c r="E101" s="20" t="s">
        <v>171</v>
      </c>
      <c r="F101" s="20" t="s">
        <v>836</v>
      </c>
      <c r="G101" s="20"/>
      <c r="H101" s="89"/>
      <c r="I101" s="448"/>
      <c r="J101" s="449"/>
      <c r="K101" s="451"/>
      <c r="L101" s="503"/>
      <c r="M101" s="975"/>
      <c r="N101" s="336"/>
      <c r="P101" s="555"/>
      <c r="Q101" s="406"/>
      <c r="R101" s="266"/>
      <c r="S101" s="266"/>
      <c r="T101" s="292"/>
    </row>
    <row r="102" spans="2:20" ht="100.9" customHeight="1" x14ac:dyDescent="0.2">
      <c r="B102" s="100"/>
      <c r="C102" s="9"/>
      <c r="D102" s="16"/>
      <c r="E102" s="89"/>
      <c r="F102" s="1085" t="s">
        <v>838</v>
      </c>
      <c r="G102" s="1086"/>
      <c r="H102" s="1086"/>
      <c r="I102" s="448"/>
      <c r="J102" s="449"/>
      <c r="K102" s="451"/>
      <c r="L102" s="503"/>
      <c r="M102" s="975"/>
      <c r="N102" s="336"/>
      <c r="P102" s="555"/>
      <c r="Q102" s="406"/>
      <c r="R102" s="266"/>
      <c r="S102" s="266"/>
      <c r="T102" s="295"/>
    </row>
    <row r="103" spans="2:20" ht="16.5" x14ac:dyDescent="0.2">
      <c r="B103" s="100"/>
      <c r="C103" s="9"/>
      <c r="D103" s="16"/>
      <c r="E103" s="89"/>
      <c r="F103" s="20" t="s">
        <v>173</v>
      </c>
      <c r="G103" s="20" t="s">
        <v>837</v>
      </c>
      <c r="H103" s="86"/>
      <c r="I103" s="448" t="s">
        <v>83</v>
      </c>
      <c r="J103" s="449">
        <v>4</v>
      </c>
      <c r="K103" s="451">
        <f>N$3</f>
        <v>0</v>
      </c>
      <c r="L103" s="503">
        <f>J103*K103</f>
        <v>0</v>
      </c>
      <c r="M103" s="975">
        <v>1</v>
      </c>
      <c r="N103" s="336">
        <f>L103*M103</f>
        <v>0</v>
      </c>
      <c r="P103" s="555">
        <f>SUM(L103)</f>
        <v>0</v>
      </c>
      <c r="Q103" s="406">
        <v>0</v>
      </c>
      <c r="R103" s="266">
        <f>SUM(N103*Q103)</f>
        <v>0</v>
      </c>
      <c r="S103" s="266">
        <f>SUM(N103-R103)</f>
        <v>0</v>
      </c>
      <c r="T103" s="295"/>
    </row>
    <row r="104" spans="2:20" ht="15.75" customHeight="1" x14ac:dyDescent="0.2">
      <c r="B104" s="102"/>
      <c r="C104" s="84" t="s">
        <v>175</v>
      </c>
      <c r="D104" s="63"/>
      <c r="E104" s="63"/>
      <c r="F104" s="61"/>
      <c r="G104" s="63"/>
      <c r="H104" s="433"/>
      <c r="I104" s="469"/>
      <c r="J104" s="470"/>
      <c r="K104" s="471"/>
      <c r="L104" s="511"/>
      <c r="M104" s="978"/>
      <c r="N104" s="287">
        <f>N105</f>
        <v>14</v>
      </c>
      <c r="P104" s="552"/>
      <c r="Q104" s="400"/>
      <c r="R104" s="318">
        <f>R105</f>
        <v>0</v>
      </c>
      <c r="S104" s="318">
        <f>S105</f>
        <v>14</v>
      </c>
      <c r="T104" s="295"/>
    </row>
    <row r="105" spans="2:20" ht="15.75" customHeight="1" x14ac:dyDescent="0.2">
      <c r="B105" s="102"/>
      <c r="C105" s="9"/>
      <c r="D105" s="110" t="s">
        <v>176</v>
      </c>
      <c r="E105" s="110"/>
      <c r="F105" s="116"/>
      <c r="G105" s="118"/>
      <c r="H105" s="434"/>
      <c r="I105" s="473"/>
      <c r="J105" s="474"/>
      <c r="K105" s="475"/>
      <c r="L105" s="512"/>
      <c r="M105" s="979"/>
      <c r="N105" s="286">
        <f>SUM(N106:N115)</f>
        <v>14</v>
      </c>
      <c r="P105" s="557"/>
      <c r="Q105" s="414"/>
      <c r="R105" s="316">
        <f>SUM(R106:R115)</f>
        <v>0</v>
      </c>
      <c r="S105" s="316">
        <f>SUM(S106:S115)</f>
        <v>14</v>
      </c>
      <c r="T105" s="295"/>
    </row>
    <row r="106" spans="2:20" ht="15.75" customHeight="1" x14ac:dyDescent="0.2">
      <c r="B106" s="102"/>
      <c r="C106" s="9"/>
      <c r="D106" s="9"/>
      <c r="E106" s="85" t="s">
        <v>177</v>
      </c>
      <c r="F106" s="85" t="s">
        <v>178</v>
      </c>
      <c r="G106" s="9"/>
      <c r="H106" s="27"/>
      <c r="I106" s="448" t="s">
        <v>153</v>
      </c>
      <c r="J106" s="461">
        <v>133.19999999999999</v>
      </c>
      <c r="K106" s="462">
        <f>N$3</f>
        <v>0</v>
      </c>
      <c r="L106" s="508">
        <f>J106*K106</f>
        <v>0</v>
      </c>
      <c r="M106" s="520">
        <v>1</v>
      </c>
      <c r="N106" s="336">
        <f>L106*M106</f>
        <v>0</v>
      </c>
      <c r="P106" s="555">
        <f>SUM(L106)</f>
        <v>0</v>
      </c>
      <c r="Q106" s="406">
        <v>0</v>
      </c>
      <c r="R106" s="266">
        <f>SUM(N106*Q106)</f>
        <v>0</v>
      </c>
      <c r="S106" s="266">
        <f>SUM(N106-R106)</f>
        <v>0</v>
      </c>
      <c r="T106" s="295"/>
    </row>
    <row r="107" spans="2:20" ht="61.15" customHeight="1" x14ac:dyDescent="0.2">
      <c r="B107" s="102"/>
      <c r="C107" s="9"/>
      <c r="D107" s="9"/>
      <c r="E107" s="9"/>
      <c r="F107" s="1085" t="s">
        <v>670</v>
      </c>
      <c r="G107" s="1086"/>
      <c r="H107" s="1086"/>
      <c r="I107" s="448"/>
      <c r="J107" s="461"/>
      <c r="K107" s="462"/>
      <c r="L107" s="508"/>
      <c r="M107" s="520"/>
      <c r="N107" s="336"/>
      <c r="P107" s="555"/>
      <c r="Q107" s="406"/>
      <c r="R107" s="266"/>
      <c r="S107" s="266"/>
      <c r="T107" s="292"/>
    </row>
    <row r="108" spans="2:20" ht="15.75" customHeight="1" x14ac:dyDescent="0.2">
      <c r="B108" s="102"/>
      <c r="C108" s="9"/>
      <c r="D108" s="9"/>
      <c r="E108" s="85" t="s">
        <v>179</v>
      </c>
      <c r="F108" s="85" t="s">
        <v>180</v>
      </c>
      <c r="G108" s="9"/>
      <c r="H108" s="27"/>
      <c r="I108" s="448"/>
      <c r="J108" s="461"/>
      <c r="K108" s="462"/>
      <c r="L108" s="508"/>
      <c r="M108" s="520"/>
      <c r="N108" s="336"/>
      <c r="P108" s="554"/>
      <c r="Q108" s="404"/>
      <c r="R108" s="319"/>
      <c r="S108" s="319"/>
      <c r="T108" s="292"/>
    </row>
    <row r="109" spans="2:20" ht="69.599999999999994" customHeight="1" x14ac:dyDescent="0.2">
      <c r="B109" s="102"/>
      <c r="C109" s="9"/>
      <c r="D109" s="9"/>
      <c r="E109" s="9"/>
      <c r="F109" s="1085" t="s">
        <v>923</v>
      </c>
      <c r="G109" s="1086"/>
      <c r="H109" s="1086"/>
      <c r="I109" s="448"/>
      <c r="J109" s="461"/>
      <c r="K109" s="462"/>
      <c r="L109" s="508"/>
      <c r="M109" s="520"/>
      <c r="N109" s="336"/>
      <c r="P109" s="555"/>
      <c r="Q109" s="406"/>
      <c r="R109" s="266"/>
      <c r="S109" s="266"/>
      <c r="T109" s="292"/>
    </row>
    <row r="110" spans="2:20" ht="15.75" customHeight="1" x14ac:dyDescent="0.2">
      <c r="B110" s="102"/>
      <c r="C110" s="9"/>
      <c r="D110" s="9"/>
      <c r="E110" s="9"/>
      <c r="F110" s="85" t="s">
        <v>181</v>
      </c>
      <c r="G110" s="85" t="s">
        <v>182</v>
      </c>
      <c r="H110" s="86"/>
      <c r="I110" s="448" t="s">
        <v>153</v>
      </c>
      <c r="J110" s="461">
        <v>133.19999999999999</v>
      </c>
      <c r="K110" s="462">
        <f>N$3</f>
        <v>0</v>
      </c>
      <c r="L110" s="508">
        <f>J110*K110</f>
        <v>0</v>
      </c>
      <c r="M110" s="520">
        <v>1</v>
      </c>
      <c r="N110" s="336">
        <f>L110*M110</f>
        <v>0</v>
      </c>
      <c r="P110" s="555">
        <f>SUM(L110)</f>
        <v>0</v>
      </c>
      <c r="Q110" s="406">
        <v>0</v>
      </c>
      <c r="R110" s="266">
        <f>SUM(N110*Q110)</f>
        <v>0</v>
      </c>
      <c r="S110" s="266">
        <f>SUM(N110-R110)</f>
        <v>0</v>
      </c>
      <c r="T110" s="292"/>
    </row>
    <row r="111" spans="2:20" ht="15.75" customHeight="1" x14ac:dyDescent="0.2">
      <c r="B111" s="102"/>
      <c r="C111" s="9"/>
      <c r="D111" s="9"/>
      <c r="E111" s="85" t="s">
        <v>185</v>
      </c>
      <c r="F111" s="85" t="s">
        <v>186</v>
      </c>
      <c r="G111" s="9"/>
      <c r="H111" s="27"/>
      <c r="I111" s="448"/>
      <c r="J111" s="461"/>
      <c r="K111" s="462"/>
      <c r="L111" s="508"/>
      <c r="M111" s="520"/>
      <c r="N111" s="336"/>
      <c r="P111" s="555"/>
      <c r="Q111" s="406"/>
      <c r="R111" s="266"/>
      <c r="S111" s="266"/>
      <c r="T111" s="292"/>
    </row>
    <row r="112" spans="2:20" ht="50.45" customHeight="1" x14ac:dyDescent="0.2">
      <c r="B112" s="102"/>
      <c r="C112" s="9"/>
      <c r="D112" s="9"/>
      <c r="E112" s="9"/>
      <c r="F112" s="1085" t="s">
        <v>650</v>
      </c>
      <c r="G112" s="1086"/>
      <c r="H112" s="1086"/>
      <c r="I112" s="448"/>
      <c r="J112" s="461"/>
      <c r="K112" s="462"/>
      <c r="L112" s="508"/>
      <c r="M112" s="520"/>
      <c r="N112" s="336"/>
      <c r="P112" s="555"/>
      <c r="Q112" s="406"/>
      <c r="R112" s="266"/>
      <c r="S112" s="266"/>
      <c r="T112" s="292"/>
    </row>
    <row r="113" spans="2:20" ht="15.75" customHeight="1" x14ac:dyDescent="0.2">
      <c r="B113" s="102"/>
      <c r="C113" s="9"/>
      <c r="D113" s="9"/>
      <c r="E113" s="27"/>
      <c r="F113" s="85" t="s">
        <v>187</v>
      </c>
      <c r="G113" s="85" t="s">
        <v>188</v>
      </c>
      <c r="H113" s="435"/>
      <c r="I113" s="448" t="s">
        <v>189</v>
      </c>
      <c r="J113" s="461">
        <v>36.200000000000003</v>
      </c>
      <c r="K113" s="462">
        <f>N$3</f>
        <v>0</v>
      </c>
      <c r="L113" s="508">
        <f>J113*K113</f>
        <v>0</v>
      </c>
      <c r="M113" s="520">
        <v>1</v>
      </c>
      <c r="N113" s="336">
        <f>L113*M113</f>
        <v>0</v>
      </c>
      <c r="P113" s="555">
        <f>SUM(L113)</f>
        <v>0</v>
      </c>
      <c r="Q113" s="406">
        <v>0</v>
      </c>
      <c r="R113" s="266">
        <f>SUM(N113*Q113)</f>
        <v>0</v>
      </c>
      <c r="S113" s="266">
        <f>SUM(N113-R113)</f>
        <v>0</v>
      </c>
      <c r="T113" s="292"/>
    </row>
    <row r="114" spans="2:20" s="72" customFormat="1" ht="15.75" customHeight="1" x14ac:dyDescent="0.2">
      <c r="B114" s="135"/>
      <c r="C114" s="18"/>
      <c r="D114" s="18"/>
      <c r="E114" s="74"/>
      <c r="F114" s="20" t="s">
        <v>190</v>
      </c>
      <c r="G114" s="20" t="s">
        <v>921</v>
      </c>
      <c r="H114" s="347"/>
      <c r="I114" s="448" t="s">
        <v>189</v>
      </c>
      <c r="J114" s="461">
        <v>14</v>
      </c>
      <c r="K114" s="468">
        <v>1</v>
      </c>
      <c r="L114" s="510">
        <f>J114*K114</f>
        <v>14</v>
      </c>
      <c r="M114" s="520">
        <v>1</v>
      </c>
      <c r="N114" s="336">
        <f>L114*M114</f>
        <v>14</v>
      </c>
      <c r="P114" s="405">
        <f>SUM(L114)</f>
        <v>14</v>
      </c>
      <c r="Q114" s="406">
        <v>0</v>
      </c>
      <c r="R114" s="266">
        <f>SUM(N114*Q114)</f>
        <v>0</v>
      </c>
      <c r="S114" s="303">
        <f>SUM(N114-R114)</f>
        <v>14</v>
      </c>
      <c r="T114" s="292"/>
    </row>
    <row r="115" spans="2:20" ht="15.75" customHeight="1" x14ac:dyDescent="0.2">
      <c r="B115" s="102"/>
      <c r="C115" s="9"/>
      <c r="D115" s="9"/>
      <c r="E115" s="27"/>
      <c r="F115" s="85" t="s">
        <v>190</v>
      </c>
      <c r="G115" s="85" t="s">
        <v>191</v>
      </c>
      <c r="H115" s="435"/>
      <c r="I115" s="448" t="s">
        <v>189</v>
      </c>
      <c r="J115" s="461">
        <v>18.420000000000002</v>
      </c>
      <c r="K115" s="462">
        <f>N$3</f>
        <v>0</v>
      </c>
      <c r="L115" s="508">
        <f>J115*K115</f>
        <v>0</v>
      </c>
      <c r="M115" s="520">
        <v>1</v>
      </c>
      <c r="N115" s="336">
        <f>L115*M115</f>
        <v>0</v>
      </c>
      <c r="P115" s="555">
        <f>SUM(L115)</f>
        <v>0</v>
      </c>
      <c r="Q115" s="406">
        <v>0</v>
      </c>
      <c r="R115" s="266">
        <f>SUM(N115*Q115)</f>
        <v>0</v>
      </c>
      <c r="S115" s="266">
        <f>SUM(N115-R115)</f>
        <v>0</v>
      </c>
      <c r="T115" s="292"/>
    </row>
    <row r="116" spans="2:20" ht="15.75" customHeight="1" x14ac:dyDescent="0.2">
      <c r="B116" s="122" t="s">
        <v>192</v>
      </c>
      <c r="C116" s="128"/>
      <c r="D116" s="128"/>
      <c r="E116" s="128"/>
      <c r="F116" s="129"/>
      <c r="G116" s="128"/>
      <c r="H116" s="436"/>
      <c r="I116" s="477"/>
      <c r="J116" s="478"/>
      <c r="K116" s="479"/>
      <c r="L116" s="513"/>
      <c r="M116" s="980"/>
      <c r="N116" s="289">
        <f>N117+N129</f>
        <v>0</v>
      </c>
      <c r="P116" s="558"/>
      <c r="Q116" s="418"/>
      <c r="R116" s="333">
        <f>R117+R129</f>
        <v>0</v>
      </c>
      <c r="S116" s="333">
        <f>S117+S129</f>
        <v>0</v>
      </c>
      <c r="T116" s="292"/>
    </row>
    <row r="117" spans="2:20" ht="15.75" customHeight="1" x14ac:dyDescent="0.2">
      <c r="B117" s="102"/>
      <c r="C117" s="84" t="s">
        <v>193</v>
      </c>
      <c r="D117" s="63"/>
      <c r="E117" s="63"/>
      <c r="F117" s="61"/>
      <c r="G117" s="63"/>
      <c r="H117" s="433"/>
      <c r="I117" s="469"/>
      <c r="J117" s="470"/>
      <c r="K117" s="471"/>
      <c r="L117" s="511"/>
      <c r="M117" s="978"/>
      <c r="N117" s="287">
        <f>N118</f>
        <v>0</v>
      </c>
      <c r="P117" s="560"/>
      <c r="Q117" s="416"/>
      <c r="R117" s="318">
        <f>R118</f>
        <v>0</v>
      </c>
      <c r="S117" s="318">
        <f>S118</f>
        <v>0</v>
      </c>
      <c r="T117" s="292"/>
    </row>
    <row r="118" spans="2:20" ht="15.75" customHeight="1" x14ac:dyDescent="0.2">
      <c r="B118" s="102"/>
      <c r="C118" s="9"/>
      <c r="D118" s="110" t="s">
        <v>198</v>
      </c>
      <c r="E118" s="110"/>
      <c r="F118" s="116"/>
      <c r="G118" s="118"/>
      <c r="H118" s="434"/>
      <c r="I118" s="473"/>
      <c r="J118" s="474"/>
      <c r="K118" s="475"/>
      <c r="L118" s="512"/>
      <c r="M118" s="979"/>
      <c r="N118" s="286">
        <f>SUM(N119:N128)</f>
        <v>0</v>
      </c>
      <c r="P118" s="559"/>
      <c r="Q118" s="410"/>
      <c r="R118" s="316">
        <f>SUM(R119:R128)</f>
        <v>0</v>
      </c>
      <c r="S118" s="316">
        <f>SUM(S119:S128)</f>
        <v>0</v>
      </c>
      <c r="T118" s="292"/>
    </row>
    <row r="119" spans="2:20" ht="15.75" customHeight="1" x14ac:dyDescent="0.2">
      <c r="B119" s="102"/>
      <c r="C119" s="9"/>
      <c r="D119" s="9"/>
      <c r="E119" s="20" t="s">
        <v>199</v>
      </c>
      <c r="F119" s="20" t="s">
        <v>839</v>
      </c>
      <c r="G119" s="18"/>
      <c r="H119" s="74"/>
      <c r="I119" s="448" t="s">
        <v>83</v>
      </c>
      <c r="J119" s="461">
        <v>2</v>
      </c>
      <c r="K119" s="468">
        <f>N$3</f>
        <v>0</v>
      </c>
      <c r="L119" s="510">
        <f>J119*K119</f>
        <v>0</v>
      </c>
      <c r="M119" s="520">
        <v>1</v>
      </c>
      <c r="N119" s="336">
        <f>L119*M119</f>
        <v>0</v>
      </c>
      <c r="P119" s="555">
        <f>SUM(L119)</f>
        <v>0</v>
      </c>
      <c r="Q119" s="406">
        <v>0</v>
      </c>
      <c r="R119" s="266">
        <f>SUM(N119*Q119)</f>
        <v>0</v>
      </c>
      <c r="S119" s="266">
        <f>SUM(N119-R119)</f>
        <v>0</v>
      </c>
      <c r="T119" s="292"/>
    </row>
    <row r="120" spans="2:20" ht="103.15" customHeight="1" x14ac:dyDescent="0.2">
      <c r="B120" s="102"/>
      <c r="C120" s="9"/>
      <c r="D120" s="9"/>
      <c r="E120" s="18"/>
      <c r="F120" s="1074" t="s">
        <v>840</v>
      </c>
      <c r="G120" s="1086"/>
      <c r="H120" s="1086"/>
      <c r="I120" s="448"/>
      <c r="J120" s="461"/>
      <c r="K120" s="468"/>
      <c r="L120" s="510"/>
      <c r="M120" s="520"/>
      <c r="N120" s="336"/>
      <c r="P120" s="555"/>
      <c r="Q120" s="406"/>
      <c r="R120" s="266"/>
      <c r="S120" s="266"/>
      <c r="T120" s="292"/>
    </row>
    <row r="121" spans="2:20" ht="15.75" customHeight="1" x14ac:dyDescent="0.2">
      <c r="B121" s="102"/>
      <c r="C121" s="9"/>
      <c r="D121" s="9"/>
      <c r="E121" s="20" t="s">
        <v>200</v>
      </c>
      <c r="F121" s="20" t="s">
        <v>201</v>
      </c>
      <c r="G121" s="18"/>
      <c r="H121" s="74"/>
      <c r="I121" s="467"/>
      <c r="J121" s="461"/>
      <c r="K121" s="468"/>
      <c r="L121" s="510"/>
      <c r="M121" s="520"/>
      <c r="N121" s="336"/>
      <c r="P121" s="554"/>
      <c r="Q121" s="404"/>
      <c r="R121" s="271"/>
      <c r="S121" s="271"/>
      <c r="T121" s="292"/>
    </row>
    <row r="122" spans="2:20" ht="15.75" customHeight="1" x14ac:dyDescent="0.2">
      <c r="B122" s="102"/>
      <c r="E122" s="72"/>
      <c r="F122" s="20" t="s">
        <v>202</v>
      </c>
      <c r="G122" s="20" t="s">
        <v>203</v>
      </c>
      <c r="H122" s="72"/>
      <c r="I122" s="448" t="s">
        <v>83</v>
      </c>
      <c r="J122" s="449">
        <v>4</v>
      </c>
      <c r="K122" s="451">
        <f>N$3</f>
        <v>0</v>
      </c>
      <c r="L122" s="503">
        <f>J122*K122</f>
        <v>0</v>
      </c>
      <c r="M122" s="975">
        <v>1</v>
      </c>
      <c r="N122" s="336">
        <f>L122*M122</f>
        <v>0</v>
      </c>
      <c r="P122" s="555">
        <f>SUM(L122)</f>
        <v>0</v>
      </c>
      <c r="Q122" s="406">
        <v>0</v>
      </c>
      <c r="R122" s="266">
        <f>SUM(N122*Q122)</f>
        <v>0</v>
      </c>
      <c r="S122" s="266">
        <f>SUM(N122-R122)</f>
        <v>0</v>
      </c>
      <c r="T122" s="292"/>
    </row>
    <row r="123" spans="2:20" ht="63" customHeight="1" x14ac:dyDescent="0.2">
      <c r="B123" s="102"/>
      <c r="C123" s="9"/>
      <c r="D123" s="9"/>
      <c r="E123" s="18"/>
      <c r="F123" s="72"/>
      <c r="G123" s="1074" t="s">
        <v>651</v>
      </c>
      <c r="H123" s="1075"/>
      <c r="I123" s="467"/>
      <c r="J123" s="461"/>
      <c r="K123" s="468"/>
      <c r="L123" s="510"/>
      <c r="M123" s="520"/>
      <c r="N123" s="336"/>
      <c r="P123" s="555"/>
      <c r="Q123" s="406"/>
      <c r="R123" s="266"/>
      <c r="S123" s="266"/>
      <c r="T123" s="292"/>
    </row>
    <row r="124" spans="2:20" ht="15.6" customHeight="1" x14ac:dyDescent="0.2">
      <c r="B124" s="102"/>
      <c r="E124" s="72"/>
      <c r="F124" s="20" t="s">
        <v>204</v>
      </c>
      <c r="G124" s="20" t="s">
        <v>205</v>
      </c>
      <c r="H124" s="72"/>
      <c r="I124" s="448" t="s">
        <v>83</v>
      </c>
      <c r="J124" s="449">
        <v>2</v>
      </c>
      <c r="K124" s="451">
        <f>N$3</f>
        <v>0</v>
      </c>
      <c r="L124" s="503">
        <f>J124*K124</f>
        <v>0</v>
      </c>
      <c r="M124" s="975">
        <v>1</v>
      </c>
      <c r="N124" s="336">
        <f>L124*M124</f>
        <v>0</v>
      </c>
      <c r="P124" s="555">
        <f>SUM(L124)</f>
        <v>0</v>
      </c>
      <c r="Q124" s="406">
        <v>0</v>
      </c>
      <c r="R124" s="266">
        <f>SUM(N124*Q124)</f>
        <v>0</v>
      </c>
      <c r="S124" s="266">
        <f>SUM(N124-R124)</f>
        <v>0</v>
      </c>
      <c r="T124" s="292"/>
    </row>
    <row r="125" spans="2:20" ht="66" customHeight="1" x14ac:dyDescent="0.2">
      <c r="B125" s="102"/>
      <c r="C125" s="9"/>
      <c r="D125" s="9"/>
      <c r="E125" s="18"/>
      <c r="F125" s="72"/>
      <c r="G125" s="1074" t="s">
        <v>714</v>
      </c>
      <c r="H125" s="1075"/>
      <c r="I125" s="467"/>
      <c r="J125" s="461"/>
      <c r="K125" s="468"/>
      <c r="L125" s="510"/>
      <c r="M125" s="520"/>
      <c r="N125" s="336"/>
      <c r="P125" s="555"/>
      <c r="Q125" s="406"/>
      <c r="R125" s="266"/>
      <c r="S125" s="266"/>
      <c r="T125" s="292"/>
    </row>
    <row r="126" spans="2:20" ht="15.75" customHeight="1" x14ac:dyDescent="0.2">
      <c r="B126" s="102"/>
      <c r="C126" s="9"/>
      <c r="D126" s="9"/>
      <c r="E126" s="20" t="s">
        <v>206</v>
      </c>
      <c r="F126" s="20" t="s">
        <v>207</v>
      </c>
      <c r="G126" s="18"/>
      <c r="H126" s="74"/>
      <c r="I126" s="448"/>
      <c r="J126" s="449"/>
      <c r="K126" s="451"/>
      <c r="L126" s="503"/>
      <c r="M126" s="975"/>
      <c r="N126" s="336"/>
      <c r="P126" s="555"/>
      <c r="Q126" s="406"/>
      <c r="R126" s="248"/>
      <c r="S126" s="248"/>
      <c r="T126" s="292"/>
    </row>
    <row r="127" spans="2:20" ht="15.75" customHeight="1" x14ac:dyDescent="0.2">
      <c r="B127" s="102"/>
      <c r="E127" s="72"/>
      <c r="F127" s="20" t="s">
        <v>208</v>
      </c>
      <c r="G127" s="20" t="s">
        <v>512</v>
      </c>
      <c r="H127" s="72"/>
      <c r="I127" s="448" t="s">
        <v>83</v>
      </c>
      <c r="J127" s="449">
        <v>2</v>
      </c>
      <c r="K127" s="451">
        <f>N$3</f>
        <v>0</v>
      </c>
      <c r="L127" s="503">
        <f>J127*K127</f>
        <v>0</v>
      </c>
      <c r="M127" s="975">
        <v>1</v>
      </c>
      <c r="N127" s="336">
        <f>L127*M127</f>
        <v>0</v>
      </c>
      <c r="P127" s="555">
        <f>SUM(L127)</f>
        <v>0</v>
      </c>
      <c r="Q127" s="406">
        <v>0</v>
      </c>
      <c r="R127" s="266">
        <f>SUM(N127*Q127)</f>
        <v>0</v>
      </c>
      <c r="S127" s="266">
        <f>SUM(N127-R127)</f>
        <v>0</v>
      </c>
      <c r="T127" s="292"/>
    </row>
    <row r="128" spans="2:20" ht="84.6" customHeight="1" x14ac:dyDescent="0.2">
      <c r="B128" s="102"/>
      <c r="C128" s="9"/>
      <c r="D128" s="9"/>
      <c r="E128" s="18"/>
      <c r="F128" s="72"/>
      <c r="G128" s="1074" t="s">
        <v>672</v>
      </c>
      <c r="H128" s="1075"/>
      <c r="I128" s="467"/>
      <c r="J128" s="461"/>
      <c r="K128" s="468"/>
      <c r="L128" s="510"/>
      <c r="M128" s="520"/>
      <c r="N128" s="336"/>
      <c r="P128" s="555"/>
      <c r="Q128" s="406"/>
      <c r="R128" s="248"/>
      <c r="S128" s="248"/>
      <c r="T128" s="292"/>
    </row>
    <row r="129" spans="2:20" ht="15.75" customHeight="1" x14ac:dyDescent="0.2">
      <c r="B129" s="102"/>
      <c r="C129" s="84" t="s">
        <v>210</v>
      </c>
      <c r="D129" s="63"/>
      <c r="E129" s="63"/>
      <c r="F129" s="61"/>
      <c r="G129" s="63"/>
      <c r="H129" s="433"/>
      <c r="I129" s="469"/>
      <c r="J129" s="470"/>
      <c r="K129" s="471"/>
      <c r="L129" s="511"/>
      <c r="M129" s="978"/>
      <c r="N129" s="287">
        <f>N130+N153+N165</f>
        <v>0</v>
      </c>
      <c r="P129" s="560"/>
      <c r="Q129" s="416"/>
      <c r="R129" s="318">
        <f>R130+R153+R165</f>
        <v>0</v>
      </c>
      <c r="S129" s="318">
        <f>S130+S153+S165</f>
        <v>0</v>
      </c>
      <c r="T129" s="292"/>
    </row>
    <row r="130" spans="2:20" ht="15.75" customHeight="1" x14ac:dyDescent="0.2">
      <c r="B130" s="102"/>
      <c r="C130" s="9"/>
      <c r="D130" s="110" t="s">
        <v>211</v>
      </c>
      <c r="E130" s="110"/>
      <c r="F130" s="116"/>
      <c r="G130" s="118"/>
      <c r="H130" s="434"/>
      <c r="I130" s="473"/>
      <c r="J130" s="474"/>
      <c r="K130" s="475"/>
      <c r="L130" s="512"/>
      <c r="M130" s="979"/>
      <c r="N130" s="286">
        <f>SUM(N131:N152)</f>
        <v>0</v>
      </c>
      <c r="P130" s="557"/>
      <c r="Q130" s="414"/>
      <c r="R130" s="316">
        <f>SUM(R131:R152)</f>
        <v>0</v>
      </c>
      <c r="S130" s="316">
        <f>SUM(S131:S152)</f>
        <v>0</v>
      </c>
      <c r="T130" s="292"/>
    </row>
    <row r="131" spans="2:20" ht="15.75" customHeight="1" x14ac:dyDescent="0.2">
      <c r="B131" s="102"/>
      <c r="C131" s="9"/>
      <c r="D131" s="9"/>
      <c r="E131" s="85" t="s">
        <v>212</v>
      </c>
      <c r="F131" s="85" t="s">
        <v>213</v>
      </c>
      <c r="G131" s="9"/>
      <c r="H131" s="27"/>
      <c r="I131" s="448"/>
      <c r="J131" s="461"/>
      <c r="K131" s="462"/>
      <c r="L131" s="508"/>
      <c r="M131" s="520"/>
      <c r="N131" s="336"/>
      <c r="P131" s="554"/>
      <c r="Q131" s="404"/>
      <c r="R131" s="271"/>
      <c r="S131" s="271"/>
      <c r="T131" s="292"/>
    </row>
    <row r="132" spans="2:20" ht="15.75" customHeight="1" x14ac:dyDescent="0.2">
      <c r="B132" s="102"/>
      <c r="C132" s="9"/>
      <c r="D132" s="9"/>
      <c r="E132" s="9"/>
      <c r="F132" s="85" t="s">
        <v>214</v>
      </c>
      <c r="G132" s="85" t="s">
        <v>215</v>
      </c>
      <c r="H132" s="27"/>
      <c r="I132" s="448" t="s">
        <v>153</v>
      </c>
      <c r="J132" s="449">
        <v>155.56</v>
      </c>
      <c r="K132" s="451">
        <f>N$3</f>
        <v>0</v>
      </c>
      <c r="L132" s="503">
        <f>J132*K132</f>
        <v>0</v>
      </c>
      <c r="M132" s="975">
        <v>1</v>
      </c>
      <c r="N132" s="336">
        <f t="shared" ref="N132:N140" si="9">L132*M132</f>
        <v>0</v>
      </c>
      <c r="P132" s="555">
        <f>SUM(L132)</f>
        <v>0</v>
      </c>
      <c r="Q132" s="406">
        <v>0</v>
      </c>
      <c r="R132" s="266">
        <f>SUM(N132*Q132)</f>
        <v>0</v>
      </c>
      <c r="S132" s="266">
        <f>SUM(N132-R132)</f>
        <v>0</v>
      </c>
      <c r="T132" s="292"/>
    </row>
    <row r="133" spans="2:20" ht="63.6" customHeight="1" x14ac:dyDescent="0.2">
      <c r="B133" s="102"/>
      <c r="C133" s="9"/>
      <c r="D133" s="9"/>
      <c r="E133" s="9"/>
      <c r="F133" s="85"/>
      <c r="G133" s="1074" t="s">
        <v>702</v>
      </c>
      <c r="H133" s="1075"/>
      <c r="I133" s="448"/>
      <c r="J133" s="461"/>
      <c r="K133" s="462"/>
      <c r="L133" s="508"/>
      <c r="M133" s="520"/>
      <c r="N133" s="336"/>
      <c r="P133" s="554"/>
      <c r="Q133" s="404"/>
      <c r="R133" s="271"/>
      <c r="S133" s="248"/>
      <c r="T133" s="292"/>
    </row>
    <row r="134" spans="2:20" ht="15.75" customHeight="1" x14ac:dyDescent="0.2">
      <c r="B134" s="102"/>
      <c r="C134" s="9"/>
      <c r="D134" s="9"/>
      <c r="E134" s="9"/>
      <c r="F134" s="85" t="s">
        <v>216</v>
      </c>
      <c r="G134" s="85" t="s">
        <v>217</v>
      </c>
      <c r="H134" s="27"/>
      <c r="I134" s="448" t="s">
        <v>153</v>
      </c>
      <c r="J134" s="449">
        <v>155.56</v>
      </c>
      <c r="K134" s="451">
        <f>N$3</f>
        <v>0</v>
      </c>
      <c r="L134" s="503">
        <f>J134*K134</f>
        <v>0</v>
      </c>
      <c r="M134" s="975">
        <v>1</v>
      </c>
      <c r="N134" s="336">
        <f t="shared" si="9"/>
        <v>0</v>
      </c>
      <c r="P134" s="555">
        <f>SUM(L134)</f>
        <v>0</v>
      </c>
      <c r="Q134" s="406">
        <v>0</v>
      </c>
      <c r="R134" s="266">
        <f>SUM(N134*Q134)</f>
        <v>0</v>
      </c>
      <c r="S134" s="266">
        <f>SUM(N134-R134)</f>
        <v>0</v>
      </c>
      <c r="T134" s="292"/>
    </row>
    <row r="135" spans="2:20" ht="64.5" customHeight="1" x14ac:dyDescent="0.2">
      <c r="B135" s="102"/>
      <c r="C135" s="9"/>
      <c r="D135" s="9"/>
      <c r="E135" s="9"/>
      <c r="F135" s="85"/>
      <c r="G135" s="1074" t="s">
        <v>700</v>
      </c>
      <c r="H135" s="1075"/>
      <c r="I135" s="448"/>
      <c r="J135" s="449"/>
      <c r="K135" s="451"/>
      <c r="L135" s="503"/>
      <c r="M135" s="975"/>
      <c r="N135" s="336"/>
      <c r="P135" s="554"/>
      <c r="Q135" s="404"/>
      <c r="R135" s="271"/>
      <c r="S135" s="271"/>
      <c r="T135" s="292"/>
    </row>
    <row r="136" spans="2:20" ht="15.75" customHeight="1" x14ac:dyDescent="0.2">
      <c r="B136" s="102"/>
      <c r="C136" s="9"/>
      <c r="D136" s="9"/>
      <c r="E136" s="9"/>
      <c r="F136" s="85" t="s">
        <v>218</v>
      </c>
      <c r="G136" s="85" t="s">
        <v>163</v>
      </c>
      <c r="H136" s="27"/>
      <c r="I136" s="448" t="s">
        <v>153</v>
      </c>
      <c r="J136" s="449">
        <v>0</v>
      </c>
      <c r="K136" s="462">
        <f>N$3</f>
        <v>0</v>
      </c>
      <c r="L136" s="508">
        <f>J136*K136</f>
        <v>0</v>
      </c>
      <c r="M136" s="975">
        <v>1</v>
      </c>
      <c r="N136" s="336">
        <f t="shared" si="9"/>
        <v>0</v>
      </c>
      <c r="P136" s="555">
        <f>SUM(L136)</f>
        <v>0</v>
      </c>
      <c r="Q136" s="406">
        <v>0</v>
      </c>
      <c r="R136" s="266">
        <f>SUM(N136*Q136)</f>
        <v>0</v>
      </c>
      <c r="S136" s="266">
        <f>SUM(N136-R136)</f>
        <v>0</v>
      </c>
      <c r="T136" s="292"/>
    </row>
    <row r="137" spans="2:20" ht="63.75" customHeight="1" x14ac:dyDescent="0.2">
      <c r="B137" s="102"/>
      <c r="C137" s="9"/>
      <c r="D137" s="9"/>
      <c r="E137" s="9"/>
      <c r="F137" s="85"/>
      <c r="G137" s="1074" t="s">
        <v>701</v>
      </c>
      <c r="H137" s="1075"/>
      <c r="I137" s="448"/>
      <c r="J137" s="449"/>
      <c r="K137" s="451"/>
      <c r="L137" s="503"/>
      <c r="M137" s="975"/>
      <c r="N137" s="336"/>
      <c r="P137" s="555"/>
      <c r="Q137" s="406"/>
      <c r="R137" s="266"/>
      <c r="S137" s="266"/>
      <c r="T137" s="292"/>
    </row>
    <row r="138" spans="2:20" ht="15.75" customHeight="1" x14ac:dyDescent="0.2">
      <c r="B138" s="102"/>
      <c r="C138" s="9"/>
      <c r="D138" s="9"/>
      <c r="E138" s="9"/>
      <c r="F138" s="85" t="s">
        <v>219</v>
      </c>
      <c r="G138" s="85" t="s">
        <v>220</v>
      </c>
      <c r="H138" s="24"/>
      <c r="I138" s="448" t="s">
        <v>153</v>
      </c>
      <c r="J138" s="449">
        <v>0</v>
      </c>
      <c r="K138" s="462">
        <f>N$3</f>
        <v>0</v>
      </c>
      <c r="L138" s="508">
        <f>J138*K138</f>
        <v>0</v>
      </c>
      <c r="M138" s="975">
        <v>1</v>
      </c>
      <c r="N138" s="336">
        <f t="shared" si="9"/>
        <v>0</v>
      </c>
      <c r="P138" s="555">
        <f>SUM(L138)</f>
        <v>0</v>
      </c>
      <c r="Q138" s="406">
        <v>0</v>
      </c>
      <c r="R138" s="266">
        <f>SUM(N138*Q138)</f>
        <v>0</v>
      </c>
      <c r="S138" s="266">
        <f>SUM(N138-R138)</f>
        <v>0</v>
      </c>
      <c r="T138" s="292"/>
    </row>
    <row r="139" spans="2:20" ht="80.25" customHeight="1" x14ac:dyDescent="0.2">
      <c r="B139" s="102"/>
      <c r="C139" s="9"/>
      <c r="D139" s="9"/>
      <c r="E139" s="9"/>
      <c r="F139" s="85"/>
      <c r="G139" s="1074" t="s">
        <v>673</v>
      </c>
      <c r="H139" s="1075"/>
      <c r="I139" s="448"/>
      <c r="J139" s="449"/>
      <c r="K139" s="451"/>
      <c r="L139" s="503"/>
      <c r="M139" s="975"/>
      <c r="N139" s="336"/>
      <c r="P139" s="554"/>
      <c r="Q139" s="404"/>
      <c r="R139" s="271"/>
      <c r="S139" s="271"/>
      <c r="T139" s="292"/>
    </row>
    <row r="140" spans="2:20" ht="15.75" customHeight="1" x14ac:dyDescent="0.2">
      <c r="B140" s="102"/>
      <c r="C140" s="9"/>
      <c r="D140" s="9"/>
      <c r="E140" s="9"/>
      <c r="F140" s="85" t="s">
        <v>221</v>
      </c>
      <c r="G140" s="85" t="s">
        <v>222</v>
      </c>
      <c r="H140" s="27"/>
      <c r="I140" s="448" t="s">
        <v>153</v>
      </c>
      <c r="J140" s="461">
        <v>86.27</v>
      </c>
      <c r="K140" s="462">
        <f>N$3</f>
        <v>0</v>
      </c>
      <c r="L140" s="508">
        <f>J140*K140</f>
        <v>0</v>
      </c>
      <c r="M140" s="975">
        <v>1</v>
      </c>
      <c r="N140" s="336">
        <f t="shared" si="9"/>
        <v>0</v>
      </c>
      <c r="P140" s="555">
        <f>SUM(L140)</f>
        <v>0</v>
      </c>
      <c r="Q140" s="406">
        <v>0</v>
      </c>
      <c r="R140" s="266">
        <f>SUM(N140*Q140)</f>
        <v>0</v>
      </c>
      <c r="S140" s="266">
        <f>SUM(N140-R140)</f>
        <v>0</v>
      </c>
      <c r="T140" s="292"/>
    </row>
    <row r="141" spans="2:20" ht="65.45" customHeight="1" x14ac:dyDescent="0.2">
      <c r="B141" s="102"/>
      <c r="C141" s="9"/>
      <c r="D141" s="9"/>
      <c r="E141" s="9"/>
      <c r="F141" s="85"/>
      <c r="G141" s="1074" t="s">
        <v>648</v>
      </c>
      <c r="H141" s="1075"/>
      <c r="I141" s="448"/>
      <c r="J141" s="449"/>
      <c r="K141" s="451"/>
      <c r="L141" s="503"/>
      <c r="M141" s="975"/>
      <c r="N141" s="336"/>
      <c r="P141" s="555"/>
      <c r="Q141" s="406"/>
      <c r="R141" s="266"/>
      <c r="S141" s="266"/>
      <c r="T141" s="292"/>
    </row>
    <row r="142" spans="2:20" ht="15.75" customHeight="1" x14ac:dyDescent="0.2">
      <c r="B142" s="102"/>
      <c r="C142" s="9"/>
      <c r="D142" s="9"/>
      <c r="E142" s="85" t="s">
        <v>223</v>
      </c>
      <c r="F142" s="85" t="s">
        <v>224</v>
      </c>
      <c r="G142" s="9"/>
      <c r="H142" s="27"/>
      <c r="I142" s="448"/>
      <c r="J142" s="461"/>
      <c r="K142" s="462"/>
      <c r="L142" s="508"/>
      <c r="M142" s="975"/>
      <c r="N142" s="336"/>
      <c r="P142" s="555"/>
      <c r="Q142" s="406"/>
      <c r="R142" s="266"/>
      <c r="S142" s="266"/>
      <c r="T142" s="292"/>
    </row>
    <row r="143" spans="2:20" ht="15.75" customHeight="1" x14ac:dyDescent="0.2">
      <c r="B143" s="102"/>
      <c r="C143" s="9"/>
      <c r="D143" s="9"/>
      <c r="E143" s="9"/>
      <c r="F143" s="85" t="s">
        <v>225</v>
      </c>
      <c r="G143" s="85" t="s">
        <v>215</v>
      </c>
      <c r="H143" s="24"/>
      <c r="I143" s="448" t="s">
        <v>153</v>
      </c>
      <c r="J143" s="461">
        <v>155.56</v>
      </c>
      <c r="K143" s="462">
        <f>N$3</f>
        <v>0</v>
      </c>
      <c r="L143" s="508">
        <f>J143*K143</f>
        <v>0</v>
      </c>
      <c r="M143" s="975">
        <v>1</v>
      </c>
      <c r="N143" s="336">
        <f>L143*M143</f>
        <v>0</v>
      </c>
      <c r="P143" s="555">
        <f>SUM(L143)</f>
        <v>0</v>
      </c>
      <c r="Q143" s="406">
        <v>0</v>
      </c>
      <c r="R143" s="266">
        <f>SUM(N143*Q143)</f>
        <v>0</v>
      </c>
      <c r="S143" s="266">
        <f>SUM(N143-R143)</f>
        <v>0</v>
      </c>
      <c r="T143" s="292"/>
    </row>
    <row r="144" spans="2:20" ht="66" customHeight="1" x14ac:dyDescent="0.2">
      <c r="B144" s="102"/>
      <c r="C144" s="9"/>
      <c r="D144" s="9"/>
      <c r="E144" s="9"/>
      <c r="F144" s="85"/>
      <c r="G144" s="1074" t="s">
        <v>702</v>
      </c>
      <c r="H144" s="1075"/>
      <c r="I144" s="448"/>
      <c r="J144" s="449"/>
      <c r="K144" s="451"/>
      <c r="L144" s="503"/>
      <c r="M144" s="975"/>
      <c r="N144" s="336"/>
      <c r="P144" s="554"/>
      <c r="Q144" s="404"/>
      <c r="R144" s="271"/>
      <c r="S144" s="271"/>
      <c r="T144" s="292"/>
    </row>
    <row r="145" spans="2:20" ht="15.75" customHeight="1" x14ac:dyDescent="0.2">
      <c r="B145" s="102"/>
      <c r="C145" s="9"/>
      <c r="D145" s="9"/>
      <c r="E145" s="9"/>
      <c r="F145" s="85" t="s">
        <v>226</v>
      </c>
      <c r="G145" s="85" t="s">
        <v>227</v>
      </c>
      <c r="H145" s="24"/>
      <c r="I145" s="448" t="s">
        <v>153</v>
      </c>
      <c r="J145" s="461">
        <v>155.56</v>
      </c>
      <c r="K145" s="462">
        <f>N$3</f>
        <v>0</v>
      </c>
      <c r="L145" s="508">
        <f>J145*K145</f>
        <v>0</v>
      </c>
      <c r="M145" s="975">
        <v>1</v>
      </c>
      <c r="N145" s="336">
        <f t="shared" ref="N145:N151" si="10">L145*M145</f>
        <v>0</v>
      </c>
      <c r="P145" s="555">
        <f>SUM(L145)</f>
        <v>0</v>
      </c>
      <c r="Q145" s="406">
        <v>0</v>
      </c>
      <c r="R145" s="266">
        <f>SUM(N145*Q145)</f>
        <v>0</v>
      </c>
      <c r="S145" s="266">
        <f>SUM(N145-R145)</f>
        <v>0</v>
      </c>
      <c r="T145" s="292"/>
    </row>
    <row r="146" spans="2:20" ht="66" customHeight="1" x14ac:dyDescent="0.2">
      <c r="B146" s="102"/>
      <c r="C146" s="9"/>
      <c r="D146" s="9"/>
      <c r="E146" s="9"/>
      <c r="F146" s="85"/>
      <c r="G146" s="1074" t="s">
        <v>700</v>
      </c>
      <c r="H146" s="1075"/>
      <c r="I146" s="448"/>
      <c r="J146" s="449"/>
      <c r="K146" s="451"/>
      <c r="L146" s="503"/>
      <c r="M146" s="975"/>
      <c r="N146" s="336"/>
      <c r="P146" s="555"/>
      <c r="Q146" s="406"/>
      <c r="R146" s="266"/>
      <c r="S146" s="266"/>
      <c r="T146" s="292"/>
    </row>
    <row r="147" spans="2:20" ht="15.75" customHeight="1" x14ac:dyDescent="0.2">
      <c r="B147" s="102"/>
      <c r="C147" s="9"/>
      <c r="D147" s="9"/>
      <c r="E147" s="9"/>
      <c r="F147" s="85" t="s">
        <v>228</v>
      </c>
      <c r="G147" s="85" t="s">
        <v>163</v>
      </c>
      <c r="H147" s="27"/>
      <c r="I147" s="448" t="s">
        <v>153</v>
      </c>
      <c r="J147" s="449">
        <v>0</v>
      </c>
      <c r="K147" s="462">
        <f>N$3</f>
        <v>0</v>
      </c>
      <c r="L147" s="508">
        <f>J147*K147</f>
        <v>0</v>
      </c>
      <c r="M147" s="975">
        <v>1</v>
      </c>
      <c r="N147" s="336">
        <f t="shared" si="10"/>
        <v>0</v>
      </c>
      <c r="P147" s="555">
        <f>SUM(L147)</f>
        <v>0</v>
      </c>
      <c r="Q147" s="406">
        <v>0</v>
      </c>
      <c r="R147" s="266">
        <f>SUM(N147*Q147)</f>
        <v>0</v>
      </c>
      <c r="S147" s="266">
        <f>SUM(N147-R147)</f>
        <v>0</v>
      </c>
      <c r="T147" s="292"/>
    </row>
    <row r="148" spans="2:20" ht="69.75" customHeight="1" x14ac:dyDescent="0.2">
      <c r="B148" s="102"/>
      <c r="C148" s="9"/>
      <c r="D148" s="9"/>
      <c r="E148" s="9"/>
      <c r="F148" s="85"/>
      <c r="G148" s="1074" t="s">
        <v>701</v>
      </c>
      <c r="H148" s="1075"/>
      <c r="I148" s="448"/>
      <c r="J148" s="449"/>
      <c r="K148" s="451"/>
      <c r="L148" s="503"/>
      <c r="M148" s="975"/>
      <c r="N148" s="336"/>
      <c r="P148" s="554"/>
      <c r="Q148" s="404"/>
      <c r="R148" s="278"/>
      <c r="S148" s="278"/>
      <c r="T148" s="292"/>
    </row>
    <row r="149" spans="2:20" ht="15.75" customHeight="1" x14ac:dyDescent="0.2">
      <c r="B149" s="102"/>
      <c r="C149" s="9"/>
      <c r="D149" s="9"/>
      <c r="E149" s="9"/>
      <c r="F149" s="85" t="s">
        <v>229</v>
      </c>
      <c r="G149" s="85" t="s">
        <v>230</v>
      </c>
      <c r="H149" s="24"/>
      <c r="I149" s="448" t="s">
        <v>153</v>
      </c>
      <c r="J149" s="449"/>
      <c r="K149" s="462">
        <f>N$3</f>
        <v>0</v>
      </c>
      <c r="L149" s="508">
        <f>J149*K149</f>
        <v>0</v>
      </c>
      <c r="M149" s="975">
        <v>1</v>
      </c>
      <c r="N149" s="336">
        <f t="shared" si="10"/>
        <v>0</v>
      </c>
      <c r="P149" s="555">
        <f>SUM(L149)</f>
        <v>0</v>
      </c>
      <c r="Q149" s="406">
        <v>0</v>
      </c>
      <c r="R149" s="266">
        <f>SUM(N149*Q149)</f>
        <v>0</v>
      </c>
      <c r="S149" s="266">
        <f>SUM(N149-R149)</f>
        <v>0</v>
      </c>
      <c r="T149" s="292"/>
    </row>
    <row r="150" spans="2:20" ht="66.599999999999994" customHeight="1" x14ac:dyDescent="0.2">
      <c r="B150" s="102"/>
      <c r="C150" s="9"/>
      <c r="D150" s="9"/>
      <c r="E150" s="9"/>
      <c r="F150" s="85"/>
      <c r="G150" s="1074" t="s">
        <v>673</v>
      </c>
      <c r="H150" s="1075"/>
      <c r="I150" s="448"/>
      <c r="J150" s="449"/>
      <c r="K150" s="451"/>
      <c r="L150" s="503"/>
      <c r="M150" s="975"/>
      <c r="N150" s="336"/>
      <c r="P150" s="555"/>
      <c r="Q150" s="406"/>
      <c r="R150" s="266"/>
      <c r="S150" s="266"/>
      <c r="T150" s="292"/>
    </row>
    <row r="151" spans="2:20" ht="15.75" customHeight="1" x14ac:dyDescent="0.2">
      <c r="B151" s="102"/>
      <c r="C151" s="9"/>
      <c r="D151" s="9"/>
      <c r="E151" s="9"/>
      <c r="F151" s="85" t="s">
        <v>231</v>
      </c>
      <c r="G151" s="85" t="s">
        <v>232</v>
      </c>
      <c r="H151" s="27"/>
      <c r="I151" s="448" t="s">
        <v>153</v>
      </c>
      <c r="J151" s="461">
        <f>J145+J87</f>
        <v>256.43</v>
      </c>
      <c r="K151" s="462">
        <f>N$3</f>
        <v>0</v>
      </c>
      <c r="L151" s="508">
        <f>J151*K151</f>
        <v>0</v>
      </c>
      <c r="M151" s="975">
        <v>1</v>
      </c>
      <c r="N151" s="336">
        <f t="shared" si="10"/>
        <v>0</v>
      </c>
      <c r="P151" s="555">
        <f>SUM(L151)</f>
        <v>0</v>
      </c>
      <c r="Q151" s="406">
        <v>0</v>
      </c>
      <c r="R151" s="266">
        <f>SUM(N151*Q151)</f>
        <v>0</v>
      </c>
      <c r="S151" s="266">
        <f>SUM(N151-R151)</f>
        <v>0</v>
      </c>
      <c r="T151" s="292"/>
    </row>
    <row r="152" spans="2:20" ht="71.45" customHeight="1" x14ac:dyDescent="0.2">
      <c r="B152" s="102"/>
      <c r="C152" s="9"/>
      <c r="D152" s="9"/>
      <c r="E152" s="9"/>
      <c r="F152" s="85"/>
      <c r="G152" s="1074" t="s">
        <v>648</v>
      </c>
      <c r="H152" s="1075"/>
      <c r="I152" s="448"/>
      <c r="J152" s="449"/>
      <c r="K152" s="451"/>
      <c r="L152" s="503"/>
      <c r="M152" s="975"/>
      <c r="N152" s="336"/>
      <c r="P152" s="555"/>
      <c r="Q152" s="406"/>
      <c r="R152" s="266"/>
      <c r="S152" s="266"/>
      <c r="T152" s="292"/>
    </row>
    <row r="153" spans="2:20" ht="15.75" customHeight="1" x14ac:dyDescent="0.2">
      <c r="B153" s="102"/>
      <c r="C153" s="9"/>
      <c r="D153" s="110" t="s">
        <v>233</v>
      </c>
      <c r="E153" s="110"/>
      <c r="F153" s="116"/>
      <c r="G153" s="118"/>
      <c r="H153" s="434"/>
      <c r="I153" s="473"/>
      <c r="J153" s="474"/>
      <c r="K153" s="475"/>
      <c r="L153" s="512"/>
      <c r="M153" s="979"/>
      <c r="N153" s="286">
        <f>SUM(N155:N164)</f>
        <v>0</v>
      </c>
      <c r="P153" s="559"/>
      <c r="Q153" s="410"/>
      <c r="R153" s="316">
        <f>SUM(R155:R164)</f>
        <v>0</v>
      </c>
      <c r="S153" s="316">
        <f>SUM(S155:S164)</f>
        <v>0</v>
      </c>
      <c r="T153" s="292"/>
    </row>
    <row r="154" spans="2:20" ht="15.75" customHeight="1" x14ac:dyDescent="0.2">
      <c r="B154" s="102"/>
      <c r="C154" s="9"/>
      <c r="D154" s="9"/>
      <c r="E154" s="85" t="s">
        <v>234</v>
      </c>
      <c r="F154" s="85" t="s">
        <v>235</v>
      </c>
      <c r="G154" s="9"/>
      <c r="H154" s="27"/>
      <c r="I154" s="448" t="s">
        <v>153</v>
      </c>
      <c r="J154" s="481"/>
      <c r="K154" s="462">
        <f>N$3</f>
        <v>0</v>
      </c>
      <c r="L154" s="508">
        <f>J154*K154</f>
        <v>0</v>
      </c>
      <c r="M154" s="520">
        <v>1</v>
      </c>
      <c r="N154" s="336">
        <f>L154*M154</f>
        <v>0</v>
      </c>
      <c r="P154" s="555">
        <f>SUM(L154)</f>
        <v>0</v>
      </c>
      <c r="Q154" s="406">
        <v>0</v>
      </c>
      <c r="R154" s="266">
        <f>SUM(N154*Q154)</f>
        <v>0</v>
      </c>
      <c r="S154" s="266">
        <f>SUM(N154-R154)</f>
        <v>0</v>
      </c>
      <c r="T154" s="292"/>
    </row>
    <row r="155" spans="2:20" ht="68.25" customHeight="1" x14ac:dyDescent="0.2">
      <c r="B155" s="102"/>
      <c r="C155" s="9"/>
      <c r="D155" s="9"/>
      <c r="E155" s="9"/>
      <c r="F155" s="1085" t="s">
        <v>674</v>
      </c>
      <c r="G155" s="1086"/>
      <c r="H155" s="1086"/>
      <c r="I155" s="448"/>
      <c r="J155" s="461"/>
      <c r="K155" s="462"/>
      <c r="L155" s="508"/>
      <c r="M155" s="520"/>
      <c r="N155" s="336"/>
      <c r="P155" s="555"/>
      <c r="Q155" s="406"/>
      <c r="R155" s="266"/>
      <c r="S155" s="266"/>
      <c r="T155" s="292"/>
    </row>
    <row r="156" spans="2:20" ht="15.75" customHeight="1" x14ac:dyDescent="0.2">
      <c r="B156" s="102"/>
      <c r="C156" s="9"/>
      <c r="D156" s="9"/>
      <c r="E156" s="85" t="s">
        <v>236</v>
      </c>
      <c r="F156" s="85" t="s">
        <v>237</v>
      </c>
      <c r="G156" s="9"/>
      <c r="H156" s="27"/>
      <c r="I156" s="448"/>
      <c r="J156" s="461"/>
      <c r="K156" s="462"/>
      <c r="L156" s="508"/>
      <c r="M156" s="520"/>
      <c r="N156" s="336"/>
      <c r="P156" s="555"/>
      <c r="Q156" s="406"/>
      <c r="R156" s="266"/>
      <c r="S156" s="266"/>
      <c r="T156" s="292"/>
    </row>
    <row r="157" spans="2:20" ht="15.75" customHeight="1" x14ac:dyDescent="0.2">
      <c r="B157" s="102"/>
      <c r="C157" s="9"/>
      <c r="D157" s="9"/>
      <c r="E157" s="9"/>
      <c r="F157" s="85" t="s">
        <v>238</v>
      </c>
      <c r="G157" s="85" t="s">
        <v>239</v>
      </c>
      <c r="H157" s="24"/>
      <c r="I157" s="448" t="s">
        <v>153</v>
      </c>
      <c r="J157" s="461">
        <v>92.4</v>
      </c>
      <c r="K157" s="462">
        <f>N$3</f>
        <v>0</v>
      </c>
      <c r="L157" s="508">
        <f>J157*K157</f>
        <v>0</v>
      </c>
      <c r="M157" s="520">
        <v>1</v>
      </c>
      <c r="N157" s="336">
        <f>L157*M157</f>
        <v>0</v>
      </c>
      <c r="P157" s="555">
        <f>SUM(L157)</f>
        <v>0</v>
      </c>
      <c r="Q157" s="406">
        <v>0</v>
      </c>
      <c r="R157" s="266">
        <f>SUM(N157*Q157)</f>
        <v>0</v>
      </c>
      <c r="S157" s="266">
        <f>SUM(N157-R157)</f>
        <v>0</v>
      </c>
      <c r="T157" s="292"/>
    </row>
    <row r="158" spans="2:20" ht="63" customHeight="1" x14ac:dyDescent="0.2">
      <c r="B158" s="102"/>
      <c r="C158" s="9"/>
      <c r="D158" s="9"/>
      <c r="E158" s="9"/>
      <c r="F158" s="85"/>
      <c r="G158" s="1074" t="s">
        <v>675</v>
      </c>
      <c r="H158" s="1075"/>
      <c r="I158" s="448"/>
      <c r="J158" s="461"/>
      <c r="K158" s="462"/>
      <c r="L158" s="508"/>
      <c r="M158" s="520"/>
      <c r="N158" s="336"/>
      <c r="P158" s="555"/>
      <c r="Q158" s="406"/>
      <c r="R158" s="266"/>
      <c r="S158" s="266"/>
      <c r="T158" s="292"/>
    </row>
    <row r="159" spans="2:20" ht="15.75" customHeight="1" x14ac:dyDescent="0.2">
      <c r="B159" s="102"/>
      <c r="C159" s="9"/>
      <c r="D159" s="9"/>
      <c r="E159" s="85" t="s">
        <v>240</v>
      </c>
      <c r="F159" s="85" t="s">
        <v>241</v>
      </c>
      <c r="G159" s="9"/>
      <c r="H159" s="27"/>
      <c r="I159" s="448"/>
      <c r="J159" s="461"/>
      <c r="K159" s="462"/>
      <c r="L159" s="508"/>
      <c r="M159" s="520"/>
      <c r="N159" s="336"/>
      <c r="P159" s="554"/>
      <c r="Q159" s="404"/>
      <c r="R159" s="319"/>
      <c r="S159" s="319"/>
      <c r="T159" s="292"/>
    </row>
    <row r="160" spans="2:20" ht="15.75" customHeight="1" x14ac:dyDescent="0.2">
      <c r="B160" s="102"/>
      <c r="C160" s="9"/>
      <c r="D160" s="9"/>
      <c r="E160" s="9"/>
      <c r="F160" s="85" t="s">
        <v>242</v>
      </c>
      <c r="G160" s="85" t="s">
        <v>507</v>
      </c>
      <c r="H160" s="24"/>
      <c r="I160" s="448" t="s">
        <v>153</v>
      </c>
      <c r="J160" s="461"/>
      <c r="K160" s="462">
        <f>N$3</f>
        <v>0</v>
      </c>
      <c r="L160" s="508">
        <f>J160*K160</f>
        <v>0</v>
      </c>
      <c r="M160" s="520">
        <v>1</v>
      </c>
      <c r="N160" s="336">
        <f>L160*M160</f>
        <v>0</v>
      </c>
      <c r="P160" s="555">
        <f>SUM(L160)</f>
        <v>0</v>
      </c>
      <c r="Q160" s="406">
        <v>0</v>
      </c>
      <c r="R160" s="266">
        <f>SUM(N160*Q160)</f>
        <v>0</v>
      </c>
      <c r="S160" s="266">
        <f>SUM(N160-R160)</f>
        <v>0</v>
      </c>
      <c r="T160" s="292"/>
    </row>
    <row r="161" spans="2:20" ht="63.6" customHeight="1" x14ac:dyDescent="0.2">
      <c r="B161" s="102"/>
      <c r="C161" s="9"/>
      <c r="D161" s="9"/>
      <c r="E161" s="9"/>
      <c r="F161" s="85"/>
      <c r="G161" s="1074" t="s">
        <v>652</v>
      </c>
      <c r="H161" s="1075"/>
      <c r="I161" s="448"/>
      <c r="J161" s="461"/>
      <c r="K161" s="462"/>
      <c r="L161" s="508"/>
      <c r="M161" s="520"/>
      <c r="N161" s="336"/>
      <c r="P161" s="555"/>
      <c r="Q161" s="406"/>
      <c r="R161" s="266"/>
      <c r="S161" s="266"/>
      <c r="T161" s="292"/>
    </row>
    <row r="162" spans="2:20" ht="15.75" customHeight="1" x14ac:dyDescent="0.2">
      <c r="B162" s="102"/>
      <c r="C162" s="9"/>
      <c r="D162" s="9"/>
      <c r="E162" s="9"/>
      <c r="F162" s="85"/>
      <c r="G162" s="85" t="s">
        <v>243</v>
      </c>
      <c r="H162" s="24"/>
      <c r="I162" s="448" t="s">
        <v>153</v>
      </c>
      <c r="J162" s="461"/>
      <c r="K162" s="462">
        <f>N$3</f>
        <v>0</v>
      </c>
      <c r="L162" s="508">
        <f>J162*K162</f>
        <v>0</v>
      </c>
      <c r="M162" s="520">
        <v>1</v>
      </c>
      <c r="N162" s="336">
        <f>L162*M162</f>
        <v>0</v>
      </c>
      <c r="P162" s="555">
        <f>SUM(L162)</f>
        <v>0</v>
      </c>
      <c r="Q162" s="406">
        <v>0</v>
      </c>
      <c r="R162" s="266">
        <f>SUM(N162*Q162)</f>
        <v>0</v>
      </c>
      <c r="S162" s="266">
        <f>SUM(N162-R162)</f>
        <v>0</v>
      </c>
      <c r="T162" s="292"/>
    </row>
    <row r="163" spans="2:20" ht="15.75" customHeight="1" x14ac:dyDescent="0.2">
      <c r="B163" s="102"/>
      <c r="C163" s="9"/>
      <c r="D163" s="9"/>
      <c r="E163" s="9"/>
      <c r="F163" s="85" t="s">
        <v>508</v>
      </c>
      <c r="G163" s="85" t="s">
        <v>509</v>
      </c>
      <c r="H163" s="24"/>
      <c r="I163" s="448" t="s">
        <v>153</v>
      </c>
      <c r="J163" s="449"/>
      <c r="K163" s="462">
        <f>N$3</f>
        <v>0</v>
      </c>
      <c r="L163" s="508">
        <f>J163*K163</f>
        <v>0</v>
      </c>
      <c r="M163" s="520">
        <v>1</v>
      </c>
      <c r="N163" s="336">
        <f>L163*M163</f>
        <v>0</v>
      </c>
      <c r="P163" s="555">
        <f>SUM(L163)</f>
        <v>0</v>
      </c>
      <c r="Q163" s="406">
        <v>0</v>
      </c>
      <c r="R163" s="266">
        <f>SUM(N163*Q163)</f>
        <v>0</v>
      </c>
      <c r="S163" s="266">
        <f>SUM(N163-R163)</f>
        <v>0</v>
      </c>
      <c r="T163" s="292"/>
    </row>
    <row r="164" spans="2:20" ht="68.45" customHeight="1" x14ac:dyDescent="0.2">
      <c r="B164" s="102"/>
      <c r="C164" s="9"/>
      <c r="D164" s="9"/>
      <c r="E164" s="9"/>
      <c r="F164" s="85"/>
      <c r="G164" s="1074" t="s">
        <v>676</v>
      </c>
      <c r="H164" s="1075"/>
      <c r="I164" s="448"/>
      <c r="J164" s="461"/>
      <c r="K164" s="462"/>
      <c r="L164" s="508"/>
      <c r="M164" s="520"/>
      <c r="N164" s="336"/>
      <c r="P164" s="555"/>
      <c r="Q164" s="406"/>
      <c r="R164" s="266"/>
      <c r="S164" s="266"/>
      <c r="T164" s="292"/>
    </row>
    <row r="165" spans="2:20" ht="15.75" customHeight="1" x14ac:dyDescent="0.2">
      <c r="B165" s="102"/>
      <c r="C165" s="9"/>
      <c r="D165" s="110" t="s">
        <v>247</v>
      </c>
      <c r="E165" s="110"/>
      <c r="F165" s="116"/>
      <c r="G165" s="118"/>
      <c r="H165" s="434"/>
      <c r="I165" s="473"/>
      <c r="J165" s="474"/>
      <c r="K165" s="475"/>
      <c r="L165" s="512"/>
      <c r="M165" s="979"/>
      <c r="N165" s="286">
        <f>SUM(N167:N172)</f>
        <v>0</v>
      </c>
      <c r="P165" s="557"/>
      <c r="Q165" s="414"/>
      <c r="R165" s="316">
        <f>SUM(R167:R172)</f>
        <v>0</v>
      </c>
      <c r="S165" s="316">
        <f>SUM(S167:S172)</f>
        <v>0</v>
      </c>
      <c r="T165" s="292"/>
    </row>
    <row r="166" spans="2:20" ht="15.75" customHeight="1" x14ac:dyDescent="0.2">
      <c r="B166" s="102"/>
      <c r="C166" s="9"/>
      <c r="D166" s="85"/>
      <c r="E166" s="85" t="s">
        <v>248</v>
      </c>
      <c r="F166" s="85" t="s">
        <v>249</v>
      </c>
      <c r="G166" s="9"/>
      <c r="H166" s="27"/>
      <c r="I166" s="460"/>
      <c r="J166" s="461"/>
      <c r="K166" s="462"/>
      <c r="L166" s="508"/>
      <c r="M166" s="520"/>
      <c r="N166" s="336"/>
      <c r="P166" s="555"/>
      <c r="Q166" s="406"/>
      <c r="R166" s="266"/>
      <c r="S166" s="266"/>
      <c r="T166" s="292"/>
    </row>
    <row r="167" spans="2:20" ht="15.75" customHeight="1" x14ac:dyDescent="0.2">
      <c r="B167" s="102"/>
      <c r="C167" s="9"/>
      <c r="D167" s="85"/>
      <c r="E167" s="85"/>
      <c r="F167" s="85" t="s">
        <v>250</v>
      </c>
      <c r="G167" s="85" t="s">
        <v>251</v>
      </c>
      <c r="H167" s="24"/>
      <c r="I167" s="448" t="s">
        <v>153</v>
      </c>
      <c r="J167" s="449">
        <v>0</v>
      </c>
      <c r="K167" s="462">
        <f>N$3</f>
        <v>0</v>
      </c>
      <c r="L167" s="508">
        <f>J167*K167</f>
        <v>0</v>
      </c>
      <c r="M167" s="520">
        <v>1</v>
      </c>
      <c r="N167" s="336">
        <f>L167*M167</f>
        <v>0</v>
      </c>
      <c r="P167" s="555">
        <f>SUM(L167)</f>
        <v>0</v>
      </c>
      <c r="Q167" s="406">
        <v>0</v>
      </c>
      <c r="R167" s="266">
        <f>SUM(N167*Q167)</f>
        <v>0</v>
      </c>
      <c r="S167" s="266">
        <f>SUM(N167-R167)</f>
        <v>0</v>
      </c>
      <c r="T167" s="292"/>
    </row>
    <row r="168" spans="2:20" ht="71.45" customHeight="1" x14ac:dyDescent="0.2">
      <c r="B168" s="102"/>
      <c r="C168" s="9"/>
      <c r="D168" s="85"/>
      <c r="E168" s="85"/>
      <c r="F168" s="85"/>
      <c r="G168" s="1074" t="s">
        <v>703</v>
      </c>
      <c r="H168" s="1075"/>
      <c r="I168" s="460"/>
      <c r="J168" s="461"/>
      <c r="K168" s="462"/>
      <c r="L168" s="508"/>
      <c r="M168" s="520"/>
      <c r="N168" s="336"/>
      <c r="P168" s="555"/>
      <c r="Q168" s="406"/>
      <c r="R168" s="266"/>
      <c r="S168" s="266"/>
      <c r="T168" s="292"/>
    </row>
    <row r="169" spans="2:20" ht="15.75" customHeight="1" x14ac:dyDescent="0.2">
      <c r="B169" s="102"/>
      <c r="C169" s="9"/>
      <c r="D169" s="9"/>
      <c r="E169" s="85" t="s">
        <v>252</v>
      </c>
      <c r="F169" s="85" t="s">
        <v>253</v>
      </c>
      <c r="G169" s="9"/>
      <c r="H169" s="27"/>
      <c r="I169" s="460"/>
      <c r="J169" s="461"/>
      <c r="K169" s="462"/>
      <c r="L169" s="508"/>
      <c r="M169" s="520"/>
      <c r="N169" s="336"/>
      <c r="P169" s="555"/>
      <c r="Q169" s="406"/>
      <c r="R169" s="266"/>
      <c r="S169" s="266"/>
      <c r="T169" s="292"/>
    </row>
    <row r="170" spans="2:20" ht="15.75" customHeight="1" x14ac:dyDescent="0.2">
      <c r="B170" s="102"/>
      <c r="C170" s="9"/>
      <c r="D170" s="9"/>
      <c r="E170" s="9"/>
      <c r="F170" s="85" t="s">
        <v>258</v>
      </c>
      <c r="G170" s="85" t="s">
        <v>259</v>
      </c>
      <c r="H170" s="27"/>
      <c r="I170" s="448" t="s">
        <v>153</v>
      </c>
      <c r="J170" s="449">
        <v>0</v>
      </c>
      <c r="K170" s="462">
        <f>N$3</f>
        <v>0</v>
      </c>
      <c r="L170" s="508">
        <f>J170*K170</f>
        <v>0</v>
      </c>
      <c r="M170" s="520">
        <v>1</v>
      </c>
      <c r="N170" s="336">
        <f>L170*M170</f>
        <v>0</v>
      </c>
      <c r="P170" s="555">
        <f>SUM(L170)</f>
        <v>0</v>
      </c>
      <c r="Q170" s="406">
        <v>0</v>
      </c>
      <c r="R170" s="266">
        <f>SUM(N170*Q170)</f>
        <v>0</v>
      </c>
      <c r="S170" s="266">
        <f>SUM(N170-R170)</f>
        <v>0</v>
      </c>
      <c r="T170" s="292"/>
    </row>
    <row r="171" spans="2:20" ht="66" customHeight="1" x14ac:dyDescent="0.2">
      <c r="B171" s="102"/>
      <c r="C171" s="9"/>
      <c r="D171" s="9"/>
      <c r="E171" s="27"/>
      <c r="F171" s="233"/>
      <c r="G171" s="1074" t="s">
        <v>677</v>
      </c>
      <c r="H171" s="1075"/>
      <c r="I171" s="460"/>
      <c r="J171" s="461"/>
      <c r="K171" s="462"/>
      <c r="L171" s="508"/>
      <c r="M171" s="520"/>
      <c r="N171" s="336"/>
      <c r="P171" s="555"/>
      <c r="Q171" s="406"/>
      <c r="R171" s="332"/>
      <c r="S171" s="332"/>
      <c r="T171" s="292"/>
    </row>
    <row r="172" spans="2:20" ht="15.75" customHeight="1" x14ac:dyDescent="0.2">
      <c r="B172" s="103"/>
      <c r="C172" s="4"/>
      <c r="D172" s="4"/>
      <c r="E172" s="4"/>
      <c r="F172" s="5"/>
      <c r="G172" s="4"/>
      <c r="H172" s="437"/>
      <c r="I172" s="460"/>
      <c r="J172" s="461"/>
      <c r="K172" s="462"/>
      <c r="L172" s="508"/>
      <c r="M172" s="520"/>
      <c r="N172" s="521"/>
      <c r="P172" s="555"/>
      <c r="Q172" s="406"/>
      <c r="R172" s="319"/>
      <c r="S172" s="319"/>
      <c r="T172" s="292"/>
    </row>
    <row r="173" spans="2:20" ht="15.75" customHeight="1" x14ac:dyDescent="0.2">
      <c r="B173" s="122" t="s">
        <v>260</v>
      </c>
      <c r="C173" s="128"/>
      <c r="D173" s="128"/>
      <c r="E173" s="128"/>
      <c r="F173" s="129"/>
      <c r="G173" s="128"/>
      <c r="H173" s="436"/>
      <c r="I173" s="477"/>
      <c r="J173" s="478"/>
      <c r="K173" s="479"/>
      <c r="L173" s="513"/>
      <c r="M173" s="980"/>
      <c r="N173" s="289">
        <f>N174</f>
        <v>0</v>
      </c>
      <c r="P173" s="561"/>
      <c r="Q173" s="412"/>
      <c r="R173" s="333">
        <f>R174</f>
        <v>0</v>
      </c>
      <c r="S173" s="333">
        <f>S174</f>
        <v>0</v>
      </c>
      <c r="T173" s="292"/>
    </row>
    <row r="174" spans="2:20" ht="15.75" customHeight="1" x14ac:dyDescent="0.2">
      <c r="B174" s="102"/>
      <c r="C174" s="84" t="s">
        <v>322</v>
      </c>
      <c r="D174" s="63"/>
      <c r="E174" s="63"/>
      <c r="F174" s="61"/>
      <c r="G174" s="63"/>
      <c r="H174" s="433"/>
      <c r="I174" s="469"/>
      <c r="J174" s="470"/>
      <c r="K174" s="471"/>
      <c r="L174" s="511"/>
      <c r="M174" s="978"/>
      <c r="N174" s="287">
        <f>N175+N179+N193</f>
        <v>0</v>
      </c>
      <c r="P174" s="560"/>
      <c r="Q174" s="416"/>
      <c r="R174" s="318">
        <f>R175+R179+R193</f>
        <v>0</v>
      </c>
      <c r="S174" s="318">
        <f>S175+S179+S193</f>
        <v>0</v>
      </c>
      <c r="T174" s="292"/>
    </row>
    <row r="175" spans="2:20" ht="15.75" customHeight="1" x14ac:dyDescent="0.2">
      <c r="B175" s="102"/>
      <c r="C175" s="9"/>
      <c r="D175" s="110" t="s">
        <v>323</v>
      </c>
      <c r="E175" s="110"/>
      <c r="F175" s="116"/>
      <c r="G175" s="118"/>
      <c r="H175" s="434"/>
      <c r="I175" s="473"/>
      <c r="J175" s="474"/>
      <c r="K175" s="475"/>
      <c r="L175" s="512"/>
      <c r="M175" s="979"/>
      <c r="N175" s="286">
        <f>SUM(N176:N178)</f>
        <v>0</v>
      </c>
      <c r="P175" s="557"/>
      <c r="Q175" s="414"/>
      <c r="R175" s="316">
        <f>SUM(R176:R178)</f>
        <v>0</v>
      </c>
      <c r="S175" s="316">
        <f>SUM(S176:S178)</f>
        <v>0</v>
      </c>
      <c r="T175" s="292"/>
    </row>
    <row r="176" spans="2:20" ht="15.75" customHeight="1" x14ac:dyDescent="0.2">
      <c r="B176" s="102"/>
      <c r="C176" s="9"/>
      <c r="D176" s="9"/>
      <c r="E176" s="85" t="s">
        <v>324</v>
      </c>
      <c r="F176" s="85" t="s">
        <v>325</v>
      </c>
      <c r="G176" s="9"/>
      <c r="H176" s="27"/>
      <c r="I176" s="460"/>
      <c r="J176" s="461"/>
      <c r="K176" s="462"/>
      <c r="L176" s="508"/>
      <c r="M176" s="520"/>
      <c r="N176" s="336"/>
      <c r="P176" s="555"/>
      <c r="Q176" s="406"/>
      <c r="R176" s="266"/>
      <c r="S176" s="266"/>
      <c r="T176" s="292"/>
    </row>
    <row r="177" spans="2:20" ht="67.5" customHeight="1" x14ac:dyDescent="0.2">
      <c r="B177" s="102"/>
      <c r="C177" s="9"/>
      <c r="D177" s="9"/>
      <c r="E177" s="9"/>
      <c r="F177" s="1085" t="s">
        <v>654</v>
      </c>
      <c r="G177" s="1086"/>
      <c r="H177" s="1086"/>
      <c r="I177" s="460"/>
      <c r="J177" s="461"/>
      <c r="K177" s="462"/>
      <c r="L177" s="508"/>
      <c r="M177" s="520"/>
      <c r="N177" s="336"/>
      <c r="P177" s="555"/>
      <c r="Q177" s="406"/>
      <c r="R177" s="248"/>
      <c r="S177" s="248"/>
      <c r="T177" s="292"/>
    </row>
    <row r="178" spans="2:20" ht="15.75" customHeight="1" x14ac:dyDescent="0.2">
      <c r="B178" s="102"/>
      <c r="C178" s="9"/>
      <c r="D178" s="9"/>
      <c r="E178" s="9"/>
      <c r="F178" s="85" t="s">
        <v>326</v>
      </c>
      <c r="G178" s="85" t="s">
        <v>329</v>
      </c>
      <c r="H178" s="27"/>
      <c r="I178" s="460" t="s">
        <v>83</v>
      </c>
      <c r="J178" s="461">
        <v>1</v>
      </c>
      <c r="K178" s="462">
        <f>N$3</f>
        <v>0</v>
      </c>
      <c r="L178" s="508">
        <f>J178*K178</f>
        <v>0</v>
      </c>
      <c r="M178" s="520">
        <v>1</v>
      </c>
      <c r="N178" s="336">
        <f>L178*M178</f>
        <v>0</v>
      </c>
      <c r="P178" s="555">
        <f>SUM(L178)</f>
        <v>0</v>
      </c>
      <c r="Q178" s="406">
        <v>0</v>
      </c>
      <c r="R178" s="266">
        <f>SUM(N178*Q178)</f>
        <v>0</v>
      </c>
      <c r="S178" s="266">
        <f>SUM(N178-R178)</f>
        <v>0</v>
      </c>
      <c r="T178" s="292"/>
    </row>
    <row r="179" spans="2:20" ht="15.75" customHeight="1" x14ac:dyDescent="0.2">
      <c r="B179" s="102"/>
      <c r="C179" s="9"/>
      <c r="D179" s="110" t="s">
        <v>330</v>
      </c>
      <c r="E179" s="110"/>
      <c r="F179" s="116"/>
      <c r="G179" s="118"/>
      <c r="H179" s="434"/>
      <c r="I179" s="482"/>
      <c r="J179" s="483"/>
      <c r="K179" s="484"/>
      <c r="L179" s="514"/>
      <c r="M179" s="981"/>
      <c r="N179" s="286">
        <f>SUM(N180:N192)</f>
        <v>0</v>
      </c>
      <c r="P179" s="557">
        <f>SUM(L179)</f>
        <v>0</v>
      </c>
      <c r="Q179" s="414">
        <v>0</v>
      </c>
      <c r="R179" s="316">
        <f>SUM(R180:R192)</f>
        <v>0</v>
      </c>
      <c r="S179" s="316">
        <f>SUM(S180:S192)</f>
        <v>0</v>
      </c>
      <c r="T179" s="292"/>
    </row>
    <row r="180" spans="2:20" ht="15.75" customHeight="1" x14ac:dyDescent="0.2">
      <c r="B180" s="102"/>
      <c r="C180" s="9"/>
      <c r="D180" s="9"/>
      <c r="E180" s="85" t="s">
        <v>331</v>
      </c>
      <c r="F180" s="85" t="s">
        <v>332</v>
      </c>
      <c r="G180" s="9"/>
      <c r="H180" s="27"/>
      <c r="I180" s="460" t="s">
        <v>87</v>
      </c>
      <c r="J180" s="461">
        <v>1</v>
      </c>
      <c r="K180" s="462">
        <f>N$3</f>
        <v>0</v>
      </c>
      <c r="L180" s="508">
        <f>J180*K180</f>
        <v>0</v>
      </c>
      <c r="M180" s="520">
        <v>1</v>
      </c>
      <c r="N180" s="336">
        <f>L180*M180</f>
        <v>0</v>
      </c>
      <c r="P180" s="555">
        <f>SUM(L180)</f>
        <v>0</v>
      </c>
      <c r="Q180" s="406">
        <v>0</v>
      </c>
      <c r="R180" s="266">
        <f>SUM(N180*Q180)</f>
        <v>0</v>
      </c>
      <c r="S180" s="266">
        <f>SUM(N180-R180)</f>
        <v>0</v>
      </c>
      <c r="T180" s="292"/>
    </row>
    <row r="181" spans="2:20" ht="65.45" customHeight="1" x14ac:dyDescent="0.2">
      <c r="B181" s="102"/>
      <c r="C181" s="9"/>
      <c r="D181" s="9"/>
      <c r="E181" s="9"/>
      <c r="F181" s="1085" t="s">
        <v>663</v>
      </c>
      <c r="G181" s="1086"/>
      <c r="H181" s="1086"/>
      <c r="I181" s="460"/>
      <c r="J181" s="461"/>
      <c r="K181" s="462"/>
      <c r="L181" s="508"/>
      <c r="M181" s="520"/>
      <c r="N181" s="336"/>
      <c r="P181" s="555"/>
      <c r="Q181" s="406"/>
      <c r="R181" s="266"/>
      <c r="S181" s="266"/>
      <c r="T181" s="292"/>
    </row>
    <row r="182" spans="2:20" ht="15.75" customHeight="1" x14ac:dyDescent="0.2">
      <c r="B182" s="102"/>
      <c r="C182" s="9"/>
      <c r="D182" s="9"/>
      <c r="E182" s="85" t="s">
        <v>333</v>
      </c>
      <c r="F182" s="85" t="s">
        <v>334</v>
      </c>
      <c r="G182" s="9"/>
      <c r="H182" s="27"/>
      <c r="I182" s="460"/>
      <c r="J182" s="461"/>
      <c r="K182" s="462"/>
      <c r="L182" s="508"/>
      <c r="M182" s="520"/>
      <c r="N182" s="336"/>
      <c r="P182" s="555"/>
      <c r="Q182" s="406"/>
      <c r="R182" s="266"/>
      <c r="S182" s="266"/>
      <c r="T182" s="292"/>
    </row>
    <row r="183" spans="2:20" ht="66.75" customHeight="1" x14ac:dyDescent="0.2">
      <c r="B183" s="102"/>
      <c r="C183" s="9"/>
      <c r="D183" s="9"/>
      <c r="E183" s="9"/>
      <c r="F183" s="1085" t="s">
        <v>656</v>
      </c>
      <c r="G183" s="1086"/>
      <c r="H183" s="1086"/>
      <c r="I183" s="460"/>
      <c r="J183" s="461"/>
      <c r="K183" s="462"/>
      <c r="L183" s="508"/>
      <c r="M183" s="520"/>
      <c r="N183" s="336"/>
      <c r="P183" s="555"/>
      <c r="Q183" s="406"/>
      <c r="R183" s="266"/>
      <c r="S183" s="266"/>
      <c r="T183" s="292"/>
    </row>
    <row r="184" spans="2:20" ht="15.75" customHeight="1" x14ac:dyDescent="0.2">
      <c r="B184" s="102"/>
      <c r="C184" s="9"/>
      <c r="D184" s="9"/>
      <c r="E184" s="9"/>
      <c r="F184" s="85" t="s">
        <v>335</v>
      </c>
      <c r="G184" s="85" t="s">
        <v>336</v>
      </c>
      <c r="H184" s="86"/>
      <c r="I184" s="460" t="s">
        <v>83</v>
      </c>
      <c r="J184" s="461"/>
      <c r="K184" s="462">
        <f>N$3</f>
        <v>0</v>
      </c>
      <c r="L184" s="508">
        <f>J184*K184</f>
        <v>0</v>
      </c>
      <c r="M184" s="520">
        <v>1</v>
      </c>
      <c r="N184" s="336">
        <f>L184*M184</f>
        <v>0</v>
      </c>
      <c r="P184" s="555">
        <f>SUM(L184)</f>
        <v>0</v>
      </c>
      <c r="Q184" s="406">
        <v>0</v>
      </c>
      <c r="R184" s="266">
        <f>SUM(N184*Q184)</f>
        <v>0</v>
      </c>
      <c r="S184" s="266">
        <f>SUM(N184-R184)</f>
        <v>0</v>
      </c>
      <c r="T184" s="292"/>
    </row>
    <row r="185" spans="2:20" ht="15.75" customHeight="1" x14ac:dyDescent="0.2">
      <c r="B185" s="102"/>
      <c r="C185" s="9"/>
      <c r="D185" s="9"/>
      <c r="E185" s="9"/>
      <c r="F185" s="85" t="s">
        <v>337</v>
      </c>
      <c r="G185" s="20" t="s">
        <v>338</v>
      </c>
      <c r="H185" s="86"/>
      <c r="I185" s="460" t="s">
        <v>83</v>
      </c>
      <c r="J185" s="461"/>
      <c r="K185" s="462">
        <f>N$3</f>
        <v>0</v>
      </c>
      <c r="L185" s="508">
        <f>J185*K185</f>
        <v>0</v>
      </c>
      <c r="M185" s="520">
        <v>1</v>
      </c>
      <c r="N185" s="336">
        <f>L185*M185</f>
        <v>0</v>
      </c>
      <c r="P185" s="555">
        <f>SUM(L185)</f>
        <v>0</v>
      </c>
      <c r="Q185" s="406">
        <v>0</v>
      </c>
      <c r="R185" s="266">
        <f>SUM(N185*Q185)</f>
        <v>0</v>
      </c>
      <c r="S185" s="266">
        <f>SUM(N185-R185)</f>
        <v>0</v>
      </c>
      <c r="T185" s="292"/>
    </row>
    <row r="186" spans="2:20" ht="15.75" customHeight="1" x14ac:dyDescent="0.2">
      <c r="B186" s="102"/>
      <c r="C186" s="9"/>
      <c r="D186" s="9"/>
      <c r="E186" s="85" t="s">
        <v>339</v>
      </c>
      <c r="F186" s="85" t="s">
        <v>340</v>
      </c>
      <c r="G186" s="9"/>
      <c r="H186" s="27"/>
      <c r="I186" s="460"/>
      <c r="J186" s="461"/>
      <c r="K186" s="462"/>
      <c r="L186" s="508"/>
      <c r="M186" s="520"/>
      <c r="N186" s="336"/>
      <c r="P186" s="555"/>
      <c r="Q186" s="406"/>
      <c r="R186" s="266"/>
      <c r="S186" s="266"/>
      <c r="T186" s="292"/>
    </row>
    <row r="187" spans="2:20" ht="63" customHeight="1" x14ac:dyDescent="0.2">
      <c r="B187" s="102"/>
      <c r="C187" s="9"/>
      <c r="D187" s="9"/>
      <c r="E187" s="9"/>
      <c r="F187" s="1085" t="s">
        <v>657</v>
      </c>
      <c r="G187" s="1086"/>
      <c r="H187" s="1086"/>
      <c r="I187" s="460"/>
      <c r="J187" s="461"/>
      <c r="K187" s="462"/>
      <c r="L187" s="508"/>
      <c r="M187" s="520"/>
      <c r="N187" s="336"/>
      <c r="P187" s="555"/>
      <c r="Q187" s="406"/>
      <c r="R187" s="266"/>
      <c r="S187" s="266"/>
      <c r="T187" s="292"/>
    </row>
    <row r="188" spans="2:20" ht="15.75" customHeight="1" x14ac:dyDescent="0.2">
      <c r="B188" s="102"/>
      <c r="C188" s="9"/>
      <c r="D188" s="9"/>
      <c r="E188" s="9"/>
      <c r="F188" s="85" t="s">
        <v>341</v>
      </c>
      <c r="G188" s="85" t="s">
        <v>342</v>
      </c>
      <c r="H188" s="86"/>
      <c r="I188" s="460" t="s">
        <v>83</v>
      </c>
      <c r="J188" s="461"/>
      <c r="K188" s="462">
        <f>N$3</f>
        <v>0</v>
      </c>
      <c r="L188" s="508">
        <f>J188*K188</f>
        <v>0</v>
      </c>
      <c r="M188" s="520">
        <v>1</v>
      </c>
      <c r="N188" s="336">
        <f>L188*M188</f>
        <v>0</v>
      </c>
      <c r="P188" s="555">
        <f>SUM(L188)</f>
        <v>0</v>
      </c>
      <c r="Q188" s="406">
        <v>0</v>
      </c>
      <c r="R188" s="266">
        <f>SUM(N188*Q188)</f>
        <v>0</v>
      </c>
      <c r="S188" s="266">
        <f>SUM(N188-R188)</f>
        <v>0</v>
      </c>
      <c r="T188" s="292"/>
    </row>
    <row r="189" spans="2:20" ht="15.75" customHeight="1" x14ac:dyDescent="0.2">
      <c r="B189" s="102"/>
      <c r="C189" s="9"/>
      <c r="D189" s="9"/>
      <c r="E189" s="9"/>
      <c r="F189" s="85" t="s">
        <v>343</v>
      </c>
      <c r="G189" s="85" t="s">
        <v>344</v>
      </c>
      <c r="H189" s="86"/>
      <c r="I189" s="460" t="s">
        <v>83</v>
      </c>
      <c r="J189" s="461"/>
      <c r="K189" s="462">
        <f>N$3</f>
        <v>0</v>
      </c>
      <c r="L189" s="508">
        <f>J189*K189</f>
        <v>0</v>
      </c>
      <c r="M189" s="520">
        <v>1</v>
      </c>
      <c r="N189" s="336">
        <f>L189*M189</f>
        <v>0</v>
      </c>
      <c r="P189" s="555">
        <f>SUM(L189)</f>
        <v>0</v>
      </c>
      <c r="Q189" s="406">
        <v>0</v>
      </c>
      <c r="R189" s="266">
        <f>SUM(N189*Q189)</f>
        <v>0</v>
      </c>
      <c r="S189" s="266">
        <f>SUM(N189-R189)</f>
        <v>0</v>
      </c>
      <c r="T189" s="292"/>
    </row>
    <row r="190" spans="2:20" ht="15.75" customHeight="1" x14ac:dyDescent="0.2">
      <c r="B190" s="102"/>
      <c r="C190" s="9"/>
      <c r="D190" s="9"/>
      <c r="E190" s="85" t="s">
        <v>345</v>
      </c>
      <c r="F190" s="85" t="s">
        <v>346</v>
      </c>
      <c r="G190" s="9"/>
      <c r="H190" s="27"/>
      <c r="I190" s="460"/>
      <c r="J190" s="461"/>
      <c r="K190" s="462"/>
      <c r="L190" s="508"/>
      <c r="M190" s="520"/>
      <c r="N190" s="336"/>
      <c r="P190" s="555"/>
      <c r="Q190" s="406"/>
      <c r="R190" s="266"/>
      <c r="S190" s="266"/>
      <c r="T190" s="292"/>
    </row>
    <row r="191" spans="2:20" ht="49.15" customHeight="1" x14ac:dyDescent="0.2">
      <c r="B191" s="102"/>
      <c r="C191" s="9"/>
      <c r="D191" s="9"/>
      <c r="E191" s="9"/>
      <c r="F191" s="1085" t="s">
        <v>658</v>
      </c>
      <c r="G191" s="1086"/>
      <c r="H191" s="1086"/>
      <c r="I191" s="460"/>
      <c r="J191" s="461"/>
      <c r="K191" s="462"/>
      <c r="L191" s="508"/>
      <c r="M191" s="520"/>
      <c r="N191" s="336"/>
      <c r="P191" s="554"/>
      <c r="Q191" s="404"/>
      <c r="R191" s="248"/>
      <c r="S191" s="248"/>
      <c r="T191" s="292"/>
    </row>
    <row r="192" spans="2:20" ht="15.75" customHeight="1" x14ac:dyDescent="0.2">
      <c r="B192" s="102"/>
      <c r="C192" s="9"/>
      <c r="D192" s="9"/>
      <c r="E192" s="9"/>
      <c r="F192" s="85" t="s">
        <v>347</v>
      </c>
      <c r="G192" s="85" t="s">
        <v>348</v>
      </c>
      <c r="H192" s="86"/>
      <c r="I192" s="460" t="s">
        <v>83</v>
      </c>
      <c r="J192" s="461"/>
      <c r="K192" s="462">
        <f>N$3</f>
        <v>0</v>
      </c>
      <c r="L192" s="508">
        <f>J192*K192</f>
        <v>0</v>
      </c>
      <c r="M192" s="520">
        <v>1</v>
      </c>
      <c r="N192" s="336">
        <f>L192*M192</f>
        <v>0</v>
      </c>
      <c r="P192" s="555">
        <f>SUM(L192)</f>
        <v>0</v>
      </c>
      <c r="Q192" s="406">
        <v>0</v>
      </c>
      <c r="R192" s="266">
        <f>SUM(N192*Q192)</f>
        <v>0</v>
      </c>
      <c r="S192" s="266">
        <f>SUM(N192-R192)</f>
        <v>0</v>
      </c>
      <c r="T192" s="292"/>
    </row>
    <row r="193" spans="2:20" ht="15.75" customHeight="1" x14ac:dyDescent="0.2">
      <c r="B193" s="102"/>
      <c r="C193" s="9"/>
      <c r="D193" s="110" t="s">
        <v>349</v>
      </c>
      <c r="E193" s="110"/>
      <c r="F193" s="116"/>
      <c r="G193" s="118"/>
      <c r="H193" s="434"/>
      <c r="I193" s="473"/>
      <c r="J193" s="474"/>
      <c r="K193" s="475"/>
      <c r="L193" s="512"/>
      <c r="M193" s="979"/>
      <c r="N193" s="286">
        <f>SUM(N194:N196)</f>
        <v>0</v>
      </c>
      <c r="P193" s="559"/>
      <c r="Q193" s="410"/>
      <c r="R193" s="316">
        <f>SUM(R194:R196)</f>
        <v>0</v>
      </c>
      <c r="S193" s="316">
        <f>SUM(S194:S196)</f>
        <v>0</v>
      </c>
      <c r="T193" s="292"/>
    </row>
    <row r="194" spans="2:20" ht="15.75" customHeight="1" x14ac:dyDescent="0.2">
      <c r="B194" s="102"/>
      <c r="C194" s="9"/>
      <c r="D194" s="9"/>
      <c r="E194" s="85" t="s">
        <v>350</v>
      </c>
      <c r="F194" s="85" t="s">
        <v>351</v>
      </c>
      <c r="G194" s="9"/>
      <c r="H194" s="27"/>
      <c r="I194" s="460" t="s">
        <v>87</v>
      </c>
      <c r="J194" s="461">
        <v>1</v>
      </c>
      <c r="K194" s="462">
        <f>N$3</f>
        <v>0</v>
      </c>
      <c r="L194" s="508">
        <f>J194*K194</f>
        <v>0</v>
      </c>
      <c r="M194" s="520">
        <v>1</v>
      </c>
      <c r="N194" s="336">
        <f>L194*M194</f>
        <v>0</v>
      </c>
      <c r="P194" s="555">
        <f>SUM(L194)</f>
        <v>0</v>
      </c>
      <c r="Q194" s="406">
        <v>0</v>
      </c>
      <c r="R194" s="266">
        <f>SUM(N194*Q194)</f>
        <v>0</v>
      </c>
      <c r="S194" s="266">
        <f>SUM(N194-R194)</f>
        <v>0</v>
      </c>
      <c r="T194" s="292"/>
    </row>
    <row r="195" spans="2:20" ht="72" customHeight="1" x14ac:dyDescent="0.2">
      <c r="B195" s="217"/>
      <c r="C195" s="218"/>
      <c r="D195" s="218"/>
      <c r="E195" s="218"/>
      <c r="F195" s="1089" t="s">
        <v>659</v>
      </c>
      <c r="G195" s="1090"/>
      <c r="H195" s="1090"/>
      <c r="I195" s="486"/>
      <c r="J195" s="487"/>
      <c r="K195" s="488"/>
      <c r="L195" s="515"/>
      <c r="M195" s="982"/>
      <c r="N195" s="388"/>
      <c r="P195" s="562"/>
      <c r="Q195" s="550"/>
      <c r="R195" s="334"/>
      <c r="S195" s="334"/>
      <c r="T195" s="297"/>
    </row>
    <row r="196" spans="2:20" ht="15.75" customHeight="1" x14ac:dyDescent="0.2">
      <c r="B196" s="219"/>
      <c r="C196" s="220"/>
      <c r="D196" s="220"/>
      <c r="E196" s="220"/>
      <c r="F196" s="236"/>
      <c r="G196" s="220"/>
      <c r="H196" s="438"/>
      <c r="I196" s="490"/>
      <c r="J196" s="491"/>
      <c r="K196" s="492"/>
      <c r="L196" s="516"/>
      <c r="M196" s="983"/>
      <c r="N196" s="522"/>
      <c r="P196" s="563"/>
      <c r="Q196" s="422"/>
      <c r="R196" s="282"/>
      <c r="S196" s="282"/>
      <c r="T196" s="291"/>
    </row>
    <row r="197" spans="2:20" ht="15.75" customHeight="1" x14ac:dyDescent="0.2">
      <c r="B197" s="104"/>
      <c r="C197" s="28"/>
      <c r="D197" s="28"/>
      <c r="E197" s="28"/>
      <c r="F197" s="29"/>
      <c r="G197" s="28"/>
      <c r="H197" s="351" t="s">
        <v>875</v>
      </c>
      <c r="I197" s="493"/>
      <c r="J197" s="494"/>
      <c r="K197" s="494"/>
      <c r="L197" s="517"/>
      <c r="M197" s="984"/>
      <c r="N197" s="300">
        <f>N173+N116+N37+N6</f>
        <v>0</v>
      </c>
      <c r="P197" s="719" t="s">
        <v>876</v>
      </c>
      <c r="Q197" s="423"/>
      <c r="R197" s="323">
        <f>R173+R116+R37+R6</f>
        <v>0</v>
      </c>
      <c r="S197" s="323">
        <f>S173+S116+S37+S6</f>
        <v>0</v>
      </c>
      <c r="T197" s="292"/>
    </row>
    <row r="198" spans="2:20" ht="15.75" customHeight="1" x14ac:dyDescent="0.2">
      <c r="B198" s="106"/>
      <c r="C198" s="107"/>
      <c r="D198" s="107"/>
      <c r="E198" s="107"/>
      <c r="F198" s="108"/>
      <c r="G198" s="107"/>
      <c r="H198" s="352"/>
      <c r="I198" s="495"/>
      <c r="J198" s="496"/>
      <c r="K198" s="497"/>
      <c r="L198" s="518"/>
      <c r="M198" s="985"/>
      <c r="N198" s="391"/>
      <c r="P198" s="564"/>
      <c r="Q198" s="425"/>
      <c r="R198" s="276"/>
      <c r="S198" s="276"/>
      <c r="T198" s="298"/>
    </row>
    <row r="199" spans="2:20" ht="15.75" customHeight="1" x14ac:dyDescent="0.2">
      <c r="B199" s="30"/>
      <c r="C199" s="31"/>
      <c r="D199" s="31"/>
      <c r="E199" s="31"/>
      <c r="F199" s="32"/>
      <c r="G199" s="31"/>
      <c r="H199" s="31"/>
      <c r="I199" s="33"/>
      <c r="J199" s="184"/>
      <c r="K199" s="92"/>
      <c r="L199" s="92"/>
      <c r="M199" s="986"/>
      <c r="N199" s="93"/>
    </row>
  </sheetData>
  <mergeCells count="80">
    <mergeCell ref="G36:H36"/>
    <mergeCell ref="G42:H42"/>
    <mergeCell ref="G23:H23"/>
    <mergeCell ref="G26:H26"/>
    <mergeCell ref="F29:H29"/>
    <mergeCell ref="G32:H32"/>
    <mergeCell ref="G34:H34"/>
    <mergeCell ref="G44:H44"/>
    <mergeCell ref="G46:H46"/>
    <mergeCell ref="G48:H48"/>
    <mergeCell ref="G50:H50"/>
    <mergeCell ref="B2:L2"/>
    <mergeCell ref="G7:H7"/>
    <mergeCell ref="G11:H11"/>
    <mergeCell ref="G13:H13"/>
    <mergeCell ref="G15:H15"/>
    <mergeCell ref="B3:L3"/>
    <mergeCell ref="G4:H4"/>
    <mergeCell ref="G5:H5"/>
    <mergeCell ref="G6:H6"/>
    <mergeCell ref="G17:H17"/>
    <mergeCell ref="G19:H19"/>
    <mergeCell ref="G21:H21"/>
    <mergeCell ref="G72:H72"/>
    <mergeCell ref="G73:H73"/>
    <mergeCell ref="G74:H74"/>
    <mergeCell ref="G75:H75"/>
    <mergeCell ref="G76:H76"/>
    <mergeCell ref="G66:H66"/>
    <mergeCell ref="G67:H67"/>
    <mergeCell ref="G68:H68"/>
    <mergeCell ref="G69:H69"/>
    <mergeCell ref="G70:H70"/>
    <mergeCell ref="G53:H53"/>
    <mergeCell ref="G55:H55"/>
    <mergeCell ref="G57:H57"/>
    <mergeCell ref="G60:H60"/>
    <mergeCell ref="G64:H64"/>
    <mergeCell ref="F109:H109"/>
    <mergeCell ref="F112:H112"/>
    <mergeCell ref="F120:H120"/>
    <mergeCell ref="G123:H123"/>
    <mergeCell ref="G88:H88"/>
    <mergeCell ref="G90:H90"/>
    <mergeCell ref="G92:H92"/>
    <mergeCell ref="G94:H94"/>
    <mergeCell ref="F97:H97"/>
    <mergeCell ref="F102:H102"/>
    <mergeCell ref="F195:H195"/>
    <mergeCell ref="F181:H181"/>
    <mergeCell ref="G150:H150"/>
    <mergeCell ref="G152:H152"/>
    <mergeCell ref="F155:H155"/>
    <mergeCell ref="G158:H158"/>
    <mergeCell ref="G161:H161"/>
    <mergeCell ref="G164:H164"/>
    <mergeCell ref="G168:H168"/>
    <mergeCell ref="G171:H171"/>
    <mergeCell ref="F177:H177"/>
    <mergeCell ref="P2:T2"/>
    <mergeCell ref="P3:T3"/>
    <mergeCell ref="F183:H183"/>
    <mergeCell ref="F187:H187"/>
    <mergeCell ref="F191:H191"/>
    <mergeCell ref="G139:H139"/>
    <mergeCell ref="G141:H141"/>
    <mergeCell ref="G144:H144"/>
    <mergeCell ref="G146:H146"/>
    <mergeCell ref="G148:H148"/>
    <mergeCell ref="G125:H125"/>
    <mergeCell ref="G128:H128"/>
    <mergeCell ref="G133:H133"/>
    <mergeCell ref="G135:H135"/>
    <mergeCell ref="G137:H137"/>
    <mergeCell ref="F107:H107"/>
    <mergeCell ref="G77:H77"/>
    <mergeCell ref="G78:H78"/>
    <mergeCell ref="G79:H79"/>
    <mergeCell ref="G81:H81"/>
    <mergeCell ref="G83:H83"/>
  </mergeCells>
  <phoneticPr fontId="6" type="noConversion"/>
  <printOptions horizontalCentered="1"/>
  <pageMargins left="0.39370078740157483" right="0.39370078740157483" top="0.39370078740157483" bottom="0.39370078740157483" header="0.31496062992125984" footer="0.31496062992125984"/>
  <pageSetup paperSize="119" scale="69" fitToHeight="0" orientation="landscape" horizontalDpi="1200" r:id="rId1"/>
  <headerFooter>
    <oddFooter>&amp;CPage &amp;P/&amp;N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L235"/>
  <sheetViews>
    <sheetView zoomScale="90" zoomScaleNormal="90" zoomScaleSheetLayoutView="70" workbookViewId="0">
      <selection activeCell="M1" sqref="M1:M1048576"/>
    </sheetView>
  </sheetViews>
  <sheetFormatPr defaultColWidth="12" defaultRowHeight="15.75" customHeight="1" x14ac:dyDescent="0.2"/>
  <cols>
    <col min="1" max="2" width="3.83203125" style="13" customWidth="1"/>
    <col min="3" max="3" width="7.83203125" style="13" customWidth="1"/>
    <col min="4" max="4" width="8.83203125" style="13" customWidth="1"/>
    <col min="5" max="5" width="10.83203125" style="13" customWidth="1"/>
    <col min="6" max="6" width="15.83203125" style="14" customWidth="1"/>
    <col min="7" max="7" width="15.83203125" style="13" customWidth="1"/>
    <col min="8" max="8" width="60.83203125" style="13" customWidth="1"/>
    <col min="9" max="9" width="5.83203125" style="12" bestFit="1" customWidth="1"/>
    <col min="10" max="10" width="12.83203125" style="143" customWidth="1"/>
    <col min="11" max="11" width="12.83203125" style="94" customWidth="1"/>
    <col min="12" max="12" width="12.83203125" style="191" customWidth="1"/>
    <col min="13" max="13" width="18.83203125" style="987" customWidth="1"/>
    <col min="14" max="14" width="18.83203125" style="95" customWidth="1"/>
    <col min="15" max="15" width="5" style="13" customWidth="1"/>
    <col min="16" max="16" width="18.33203125" style="35" bestFit="1" customWidth="1"/>
    <col min="17" max="17" width="15.83203125" style="35" customWidth="1"/>
    <col min="18" max="19" width="20.83203125" style="95" customWidth="1"/>
    <col min="20" max="20" width="40.33203125" style="13" customWidth="1"/>
    <col min="21" max="16384" width="12" style="13"/>
  </cols>
  <sheetData>
    <row r="1" spans="2:38" ht="21.75" customHeight="1" x14ac:dyDescent="0.2">
      <c r="B1" s="1"/>
      <c r="C1" s="1"/>
      <c r="D1" s="1"/>
      <c r="E1" s="1"/>
      <c r="F1" s="2"/>
      <c r="G1" s="1"/>
      <c r="H1" s="1"/>
      <c r="I1" s="3"/>
      <c r="J1" s="139"/>
      <c r="K1" s="90"/>
      <c r="L1" s="188"/>
      <c r="M1" s="967"/>
      <c r="N1" s="91"/>
    </row>
    <row r="2" spans="2:38" ht="15.75" customHeight="1" x14ac:dyDescent="0.2">
      <c r="B2" s="1113" t="str">
        <f>RECAPITULATIF!E2</f>
        <v>(INSERER LE NUMERO ET LE TITRE DU PROJET (XXXXX))</v>
      </c>
      <c r="C2" s="1114"/>
      <c r="D2" s="1114"/>
      <c r="E2" s="1114"/>
      <c r="F2" s="1114"/>
      <c r="G2" s="1114"/>
      <c r="H2" s="1114"/>
      <c r="I2" s="1114"/>
      <c r="J2" s="1114"/>
      <c r="K2" s="1114"/>
      <c r="L2" s="1114"/>
      <c r="M2" s="968" t="s">
        <v>835</v>
      </c>
      <c r="N2" s="151" t="str">
        <f>(RECAPITULATIF!I6)</f>
        <v>HTG</v>
      </c>
      <c r="P2" s="1069" t="s">
        <v>870</v>
      </c>
      <c r="Q2" s="1070"/>
      <c r="R2" s="1070"/>
      <c r="S2" s="1070"/>
      <c r="T2" s="1071"/>
    </row>
    <row r="3" spans="2:38" ht="23.25" x14ac:dyDescent="0.2">
      <c r="B3" s="1076" t="s">
        <v>852</v>
      </c>
      <c r="C3" s="1077"/>
      <c r="D3" s="1077"/>
      <c r="E3" s="1077"/>
      <c r="F3" s="1077"/>
      <c r="G3" s="1077"/>
      <c r="H3" s="1077"/>
      <c r="I3" s="1077"/>
      <c r="J3" s="1077"/>
      <c r="K3" s="1077"/>
      <c r="L3" s="1077"/>
      <c r="M3" s="969" t="s">
        <v>484</v>
      </c>
      <c r="N3" s="216">
        <v>1</v>
      </c>
      <c r="P3" s="1066" t="s">
        <v>869</v>
      </c>
      <c r="Q3" s="1067"/>
      <c r="R3" s="1067"/>
      <c r="S3" s="1067"/>
      <c r="T3" s="1068"/>
    </row>
    <row r="4" spans="2:38" ht="15.75" customHeight="1" x14ac:dyDescent="0.2">
      <c r="B4" s="199"/>
      <c r="C4" s="200"/>
      <c r="D4" s="200"/>
      <c r="E4" s="200"/>
      <c r="F4" s="200"/>
      <c r="G4" s="1078"/>
      <c r="H4" s="1078"/>
      <c r="I4" s="201"/>
      <c r="J4" s="214"/>
      <c r="K4" s="208"/>
      <c r="L4" s="204"/>
      <c r="M4" s="970"/>
      <c r="N4" s="205"/>
    </row>
    <row r="5" spans="2:38" s="37" customFormat="1" ht="35.1" customHeight="1" thickBot="1" x14ac:dyDescent="0.25">
      <c r="B5" s="96">
        <v>1</v>
      </c>
      <c r="C5" s="96">
        <v>2</v>
      </c>
      <c r="D5" s="96">
        <v>3</v>
      </c>
      <c r="E5" s="96">
        <v>4</v>
      </c>
      <c r="F5" s="96">
        <v>5</v>
      </c>
      <c r="G5" s="1079" t="s">
        <v>51</v>
      </c>
      <c r="H5" s="1080"/>
      <c r="I5" s="394" t="s">
        <v>52</v>
      </c>
      <c r="J5" s="392" t="s">
        <v>788</v>
      </c>
      <c r="K5" s="392" t="s">
        <v>789</v>
      </c>
      <c r="L5" s="498" t="s">
        <v>825</v>
      </c>
      <c r="M5" s="1016" t="s">
        <v>53</v>
      </c>
      <c r="N5" s="98" t="s">
        <v>0</v>
      </c>
      <c r="P5" s="704" t="s">
        <v>873</v>
      </c>
      <c r="Q5" s="705" t="s">
        <v>872</v>
      </c>
      <c r="R5" s="706" t="s">
        <v>871</v>
      </c>
      <c r="S5" s="707" t="s">
        <v>867</v>
      </c>
      <c r="T5" s="708" t="s">
        <v>868</v>
      </c>
    </row>
    <row r="6" spans="2:38" ht="15.75" customHeight="1" thickTop="1" x14ac:dyDescent="0.2">
      <c r="B6" s="234" t="s">
        <v>54</v>
      </c>
      <c r="C6" s="237"/>
      <c r="D6" s="237"/>
      <c r="E6" s="237"/>
      <c r="F6" s="237"/>
      <c r="G6" s="1111"/>
      <c r="H6" s="1112"/>
      <c r="I6" s="439"/>
      <c r="J6" s="644"/>
      <c r="K6" s="644"/>
      <c r="L6" s="652"/>
      <c r="M6" s="1017"/>
      <c r="N6" s="519">
        <f>N7+N52</f>
        <v>204.92099999999996</v>
      </c>
      <c r="P6" s="713"/>
      <c r="Q6" s="714"/>
      <c r="R6" s="715">
        <f>R7+R52</f>
        <v>0</v>
      </c>
      <c r="S6" s="716">
        <f>S7+S52</f>
        <v>204.92099999999996</v>
      </c>
      <c r="T6" s="717"/>
    </row>
    <row r="7" spans="2:38" ht="15.75" customHeight="1" x14ac:dyDescent="0.2">
      <c r="B7" s="99"/>
      <c r="C7" s="84" t="s">
        <v>55</v>
      </c>
      <c r="D7" s="60"/>
      <c r="E7" s="60"/>
      <c r="F7" s="60"/>
      <c r="G7" s="1083"/>
      <c r="H7" s="1084"/>
      <c r="I7" s="442"/>
      <c r="J7" s="444"/>
      <c r="K7" s="444"/>
      <c r="L7" s="506"/>
      <c r="M7" s="1018"/>
      <c r="N7" s="383">
        <f>N8+N26+N41</f>
        <v>169.94099999999997</v>
      </c>
      <c r="P7" s="552"/>
      <c r="Q7" s="670"/>
      <c r="R7" s="684">
        <f>R8+R26+R41</f>
        <v>0</v>
      </c>
      <c r="S7" s="315">
        <f>S8+S26+S41</f>
        <v>169.94099999999997</v>
      </c>
      <c r="T7" s="666"/>
    </row>
    <row r="8" spans="2:38" ht="15.75" customHeight="1" x14ac:dyDescent="0.2">
      <c r="B8" s="99"/>
      <c r="C8" s="4"/>
      <c r="D8" s="110" t="s">
        <v>56</v>
      </c>
      <c r="E8" s="110"/>
      <c r="F8" s="111"/>
      <c r="G8" s="112"/>
      <c r="H8" s="426"/>
      <c r="I8" s="445"/>
      <c r="J8" s="447"/>
      <c r="K8" s="447"/>
      <c r="L8" s="504"/>
      <c r="M8" s="1019"/>
      <c r="N8" s="286">
        <f>SUM(N9:N25)</f>
        <v>58.390999999999998</v>
      </c>
      <c r="P8" s="553"/>
      <c r="Q8" s="671"/>
      <c r="R8" s="685">
        <f>SUM(R9:R25)</f>
        <v>0</v>
      </c>
      <c r="S8" s="316">
        <f>SUM(S9:S25)</f>
        <v>58.390999999999998</v>
      </c>
      <c r="T8" s="296"/>
      <c r="W8" s="14"/>
      <c r="X8" s="14"/>
      <c r="Y8" s="14"/>
      <c r="Z8" s="14"/>
      <c r="AE8" s="14"/>
      <c r="AF8" s="14"/>
      <c r="AG8" s="14"/>
      <c r="AH8" s="14"/>
    </row>
    <row r="9" spans="2:38" ht="15.75" customHeight="1" x14ac:dyDescent="0.2">
      <c r="B9" s="99"/>
      <c r="C9" s="4"/>
      <c r="D9" s="16"/>
      <c r="E9" s="85" t="s">
        <v>57</v>
      </c>
      <c r="F9" s="85" t="s">
        <v>58</v>
      </c>
      <c r="G9" s="17"/>
      <c r="H9" s="247"/>
      <c r="I9" s="448"/>
      <c r="J9" s="450"/>
      <c r="K9" s="450"/>
      <c r="L9" s="503"/>
      <c r="M9" s="1020"/>
      <c r="N9" s="336"/>
      <c r="P9" s="639"/>
      <c r="Q9" s="709"/>
      <c r="R9" s="710"/>
      <c r="S9" s="711"/>
      <c r="T9" s="712"/>
      <c r="U9" s="15"/>
      <c r="Y9" s="12"/>
      <c r="Z9" s="12"/>
      <c r="AA9" s="12"/>
      <c r="AB9" s="12"/>
      <c r="AC9" s="12"/>
      <c r="AG9" s="12"/>
      <c r="AH9" s="12"/>
      <c r="AI9" s="12"/>
      <c r="AJ9" s="12"/>
      <c r="AK9" s="12"/>
      <c r="AL9" s="14"/>
    </row>
    <row r="10" spans="2:38" ht="15.75" customHeight="1" x14ac:dyDescent="0.2">
      <c r="B10" s="100"/>
      <c r="C10" s="18"/>
      <c r="D10" s="16"/>
      <c r="E10" s="16"/>
      <c r="F10" s="20" t="s">
        <v>604</v>
      </c>
      <c r="G10" s="20" t="s">
        <v>581</v>
      </c>
      <c r="H10" s="339"/>
      <c r="I10" s="448" t="s">
        <v>61</v>
      </c>
      <c r="J10" s="449">
        <v>2.4700000000000002</v>
      </c>
      <c r="K10" s="451">
        <f>N$3</f>
        <v>1</v>
      </c>
      <c r="L10" s="503">
        <f>J10*K10</f>
        <v>2.4700000000000002</v>
      </c>
      <c r="M10" s="1020">
        <v>1</v>
      </c>
      <c r="N10" s="336">
        <f t="shared" ref="N10" si="0">L10*M10</f>
        <v>2.4700000000000002</v>
      </c>
      <c r="P10" s="555">
        <f>SUM(L10)</f>
        <v>2.4700000000000002</v>
      </c>
      <c r="Q10" s="673">
        <v>0</v>
      </c>
      <c r="R10" s="686">
        <f>SUM(N10*Q10)</f>
        <v>0</v>
      </c>
      <c r="S10" s="266">
        <f>SUM(N10-R10)</f>
        <v>2.4700000000000002</v>
      </c>
      <c r="T10" s="293"/>
      <c r="U10" s="15"/>
      <c r="Y10" s="12"/>
      <c r="Z10" s="12"/>
      <c r="AA10" s="12"/>
      <c r="AB10" s="12"/>
      <c r="AC10" s="12"/>
      <c r="AG10" s="12"/>
      <c r="AH10" s="12"/>
      <c r="AI10" s="12"/>
      <c r="AJ10" s="12"/>
      <c r="AK10" s="12"/>
      <c r="AL10" s="14"/>
    </row>
    <row r="11" spans="2:38" ht="93.6" customHeight="1" x14ac:dyDescent="0.2">
      <c r="B11" s="100"/>
      <c r="C11" s="18"/>
      <c r="D11" s="16"/>
      <c r="E11" s="16"/>
      <c r="F11" s="6"/>
      <c r="G11" s="1074" t="s">
        <v>705</v>
      </c>
      <c r="H11" s="1075"/>
      <c r="I11" s="448"/>
      <c r="J11" s="449"/>
      <c r="K11" s="451"/>
      <c r="L11" s="503"/>
      <c r="M11" s="1020"/>
      <c r="N11" s="336"/>
      <c r="P11" s="554"/>
      <c r="Q11" s="672"/>
      <c r="R11" s="686"/>
      <c r="S11" s="266"/>
      <c r="T11" s="293"/>
      <c r="U11" s="15"/>
      <c r="Y11" s="12"/>
      <c r="Z11" s="12"/>
      <c r="AA11" s="12"/>
      <c r="AB11" s="12"/>
      <c r="AC11" s="12"/>
      <c r="AG11" s="12"/>
      <c r="AH11" s="12"/>
      <c r="AI11" s="12"/>
      <c r="AJ11" s="12"/>
      <c r="AK11" s="12"/>
      <c r="AL11" s="14"/>
    </row>
    <row r="12" spans="2:38" ht="15.75" customHeight="1" x14ac:dyDescent="0.2">
      <c r="B12" s="100"/>
      <c r="C12" s="9"/>
      <c r="D12" s="85"/>
      <c r="E12" s="85"/>
      <c r="F12" s="20" t="s">
        <v>605</v>
      </c>
      <c r="G12" s="85" t="s">
        <v>586</v>
      </c>
      <c r="H12" s="429"/>
      <c r="I12" s="448" t="s">
        <v>153</v>
      </c>
      <c r="J12" s="449">
        <v>50.16</v>
      </c>
      <c r="K12" s="451">
        <f>N$3</f>
        <v>1</v>
      </c>
      <c r="L12" s="503">
        <f t="shared" ref="L12:L50" si="1">J12*K12</f>
        <v>50.16</v>
      </c>
      <c r="M12" s="1020">
        <v>1</v>
      </c>
      <c r="N12" s="336">
        <f t="shared" ref="N12" si="2">L12*M12</f>
        <v>50.16</v>
      </c>
      <c r="P12" s="555">
        <f>SUM(L12)</f>
        <v>50.16</v>
      </c>
      <c r="Q12" s="673">
        <v>0</v>
      </c>
      <c r="R12" s="686">
        <f>SUM(N12*Q12)</f>
        <v>0</v>
      </c>
      <c r="S12" s="266">
        <f>SUM(N12-R12)</f>
        <v>50.16</v>
      </c>
      <c r="T12" s="293"/>
    </row>
    <row r="13" spans="2:38" ht="102.75" customHeight="1" x14ac:dyDescent="0.2">
      <c r="B13" s="100"/>
      <c r="C13" s="9"/>
      <c r="D13" s="85"/>
      <c r="E13" s="85"/>
      <c r="F13" s="17"/>
      <c r="G13" s="1074" t="s">
        <v>704</v>
      </c>
      <c r="H13" s="1075"/>
      <c r="I13" s="448"/>
      <c r="J13" s="449"/>
      <c r="K13" s="451"/>
      <c r="L13" s="503"/>
      <c r="M13" s="1020"/>
      <c r="N13" s="336"/>
      <c r="P13" s="554"/>
      <c r="Q13" s="672"/>
      <c r="R13" s="686"/>
      <c r="S13" s="266"/>
      <c r="T13" s="293"/>
    </row>
    <row r="14" spans="2:38" ht="15.75" customHeight="1" x14ac:dyDescent="0.2">
      <c r="B14" s="100"/>
      <c r="C14" s="18"/>
      <c r="D14" s="16"/>
      <c r="E14" s="16"/>
      <c r="F14" s="20" t="s">
        <v>64</v>
      </c>
      <c r="G14" s="20" t="s">
        <v>600</v>
      </c>
      <c r="H14" s="109"/>
      <c r="I14" s="448" t="s">
        <v>61</v>
      </c>
      <c r="J14" s="449">
        <v>1.46</v>
      </c>
      <c r="K14" s="451">
        <f>N$3</f>
        <v>1</v>
      </c>
      <c r="L14" s="503">
        <f t="shared" si="1"/>
        <v>1.46</v>
      </c>
      <c r="M14" s="1020">
        <v>1</v>
      </c>
      <c r="N14" s="336">
        <f>L14*M14</f>
        <v>1.46</v>
      </c>
      <c r="P14" s="555">
        <f>SUM(L14)</f>
        <v>1.46</v>
      </c>
      <c r="Q14" s="673">
        <v>0</v>
      </c>
      <c r="R14" s="686">
        <f>SUM(N14*Q14)</f>
        <v>0</v>
      </c>
      <c r="S14" s="266">
        <f>SUM(N14-R14)</f>
        <v>1.46</v>
      </c>
      <c r="T14" s="293"/>
      <c r="U14" s="15"/>
      <c r="Y14" s="12"/>
      <c r="Z14" s="12"/>
      <c r="AA14" s="12"/>
      <c r="AB14" s="12"/>
      <c r="AC14" s="12"/>
      <c r="AG14" s="12"/>
      <c r="AH14" s="12"/>
      <c r="AI14" s="12"/>
      <c r="AJ14" s="12"/>
      <c r="AK14" s="12"/>
      <c r="AL14" s="14"/>
    </row>
    <row r="15" spans="2:38" ht="80.25" customHeight="1" x14ac:dyDescent="0.2">
      <c r="B15" s="100"/>
      <c r="C15" s="18"/>
      <c r="D15" s="16"/>
      <c r="E15" s="16"/>
      <c r="F15" s="20"/>
      <c r="G15" s="1074" t="s">
        <v>696</v>
      </c>
      <c r="H15" s="1075"/>
      <c r="I15" s="448"/>
      <c r="J15" s="449"/>
      <c r="K15" s="451"/>
      <c r="L15" s="503"/>
      <c r="M15" s="1020"/>
      <c r="N15" s="336"/>
      <c r="P15" s="554"/>
      <c r="Q15" s="672"/>
      <c r="R15" s="686"/>
      <c r="S15" s="266"/>
      <c r="T15" s="293"/>
      <c r="U15" s="15"/>
      <c r="Y15" s="12"/>
      <c r="Z15" s="12"/>
      <c r="AA15" s="12"/>
      <c r="AB15" s="12"/>
      <c r="AC15" s="12"/>
      <c r="AG15" s="12"/>
      <c r="AH15" s="12"/>
      <c r="AI15" s="12"/>
      <c r="AJ15" s="12"/>
      <c r="AK15" s="12"/>
      <c r="AL15" s="14"/>
    </row>
    <row r="16" spans="2:38" ht="15.75" customHeight="1" x14ac:dyDescent="0.2">
      <c r="B16" s="99"/>
      <c r="C16" s="7"/>
      <c r="D16" s="19"/>
      <c r="E16" s="20" t="s">
        <v>606</v>
      </c>
      <c r="F16" s="20" t="s">
        <v>590</v>
      </c>
      <c r="G16" s="20"/>
      <c r="H16" s="339"/>
      <c r="I16" s="448"/>
      <c r="J16" s="449"/>
      <c r="K16" s="451"/>
      <c r="L16" s="503"/>
      <c r="M16" s="1020"/>
      <c r="N16" s="336"/>
      <c r="P16" s="555"/>
      <c r="Q16" s="673"/>
      <c r="R16" s="686"/>
      <c r="S16" s="266"/>
      <c r="T16" s="293"/>
      <c r="U16" s="15"/>
      <c r="Y16" s="12"/>
      <c r="Z16" s="12"/>
      <c r="AA16" s="12"/>
      <c r="AB16" s="12"/>
      <c r="AC16" s="12"/>
      <c r="AG16" s="12"/>
      <c r="AH16" s="12"/>
      <c r="AI16" s="12"/>
      <c r="AJ16" s="12"/>
      <c r="AK16" s="12"/>
      <c r="AL16" s="14"/>
    </row>
    <row r="17" spans="2:38" ht="15.75" customHeight="1" x14ac:dyDescent="0.2">
      <c r="B17" s="99"/>
      <c r="C17" s="7"/>
      <c r="D17" s="19"/>
      <c r="E17" s="19"/>
      <c r="F17" s="20" t="s">
        <v>607</v>
      </c>
      <c r="G17" s="20" t="s">
        <v>593</v>
      </c>
      <c r="H17" s="339"/>
      <c r="I17" s="448" t="s">
        <v>61</v>
      </c>
      <c r="J17" s="449">
        <v>1.87</v>
      </c>
      <c r="K17" s="451">
        <f>N$3</f>
        <v>1</v>
      </c>
      <c r="L17" s="503">
        <f t="shared" si="1"/>
        <v>1.87</v>
      </c>
      <c r="M17" s="1020">
        <v>1</v>
      </c>
      <c r="N17" s="336">
        <f t="shared" ref="N17" si="3">L17*M17</f>
        <v>1.87</v>
      </c>
      <c r="P17" s="555">
        <f>SUM(L17)</f>
        <v>1.87</v>
      </c>
      <c r="Q17" s="673">
        <v>0</v>
      </c>
      <c r="R17" s="686">
        <f>SUM(N17*Q17)</f>
        <v>0</v>
      </c>
      <c r="S17" s="266">
        <f>SUM(N17-R17)</f>
        <v>1.87</v>
      </c>
      <c r="T17" s="293"/>
      <c r="U17" s="15"/>
      <c r="Y17" s="12"/>
      <c r="Z17" s="12"/>
      <c r="AA17" s="12"/>
      <c r="AB17" s="12"/>
      <c r="AC17" s="12"/>
      <c r="AG17" s="12"/>
      <c r="AH17" s="12"/>
      <c r="AI17" s="12"/>
      <c r="AJ17" s="12"/>
      <c r="AK17" s="12"/>
      <c r="AL17" s="14"/>
    </row>
    <row r="18" spans="2:38" ht="109.9" customHeight="1" x14ac:dyDescent="0.2">
      <c r="B18" s="99"/>
      <c r="C18" s="7"/>
      <c r="D18" s="19"/>
      <c r="E18" s="19"/>
      <c r="F18" s="20"/>
      <c r="G18" s="1074" t="s">
        <v>678</v>
      </c>
      <c r="H18" s="1075"/>
      <c r="I18" s="448"/>
      <c r="J18" s="449"/>
      <c r="K18" s="451"/>
      <c r="L18" s="503"/>
      <c r="M18" s="1020"/>
      <c r="N18" s="336"/>
      <c r="P18" s="555"/>
      <c r="Q18" s="673"/>
      <c r="R18" s="686"/>
      <c r="S18" s="266"/>
      <c r="T18" s="293"/>
      <c r="U18" s="15"/>
      <c r="Y18" s="12"/>
      <c r="Z18" s="12"/>
      <c r="AA18" s="12"/>
      <c r="AB18" s="12"/>
      <c r="AC18" s="12"/>
      <c r="AG18" s="12"/>
      <c r="AH18" s="12"/>
      <c r="AI18" s="12"/>
      <c r="AJ18" s="12"/>
      <c r="AK18" s="12"/>
      <c r="AL18" s="14"/>
    </row>
    <row r="19" spans="2:38" ht="15.75" customHeight="1" x14ac:dyDescent="0.2">
      <c r="B19" s="99"/>
      <c r="C19" s="7"/>
      <c r="D19" s="19"/>
      <c r="E19" s="19"/>
      <c r="F19" s="20" t="s">
        <v>608</v>
      </c>
      <c r="G19" s="20" t="s">
        <v>591</v>
      </c>
      <c r="H19" s="339"/>
      <c r="I19" s="448" t="s">
        <v>61</v>
      </c>
      <c r="J19" s="449">
        <v>8.1000000000000003E-2</v>
      </c>
      <c r="K19" s="451">
        <f>N$3</f>
        <v>1</v>
      </c>
      <c r="L19" s="503">
        <f t="shared" si="1"/>
        <v>8.1000000000000003E-2</v>
      </c>
      <c r="M19" s="1020">
        <v>1</v>
      </c>
      <c r="N19" s="336">
        <f t="shared" ref="N19" si="4">L19*M19</f>
        <v>8.1000000000000003E-2</v>
      </c>
      <c r="P19" s="555">
        <f>SUM(L19)</f>
        <v>8.1000000000000003E-2</v>
      </c>
      <c r="Q19" s="673">
        <v>0</v>
      </c>
      <c r="R19" s="686">
        <f>SUM(N19*Q19)</f>
        <v>0</v>
      </c>
      <c r="S19" s="266">
        <f>SUM(N19-R19)</f>
        <v>8.1000000000000003E-2</v>
      </c>
      <c r="T19" s="293"/>
      <c r="U19" s="15"/>
      <c r="Y19" s="12"/>
      <c r="Z19" s="12"/>
      <c r="AA19" s="12"/>
      <c r="AB19" s="12"/>
      <c r="AC19" s="12"/>
      <c r="AG19" s="12"/>
      <c r="AH19" s="12"/>
      <c r="AI19" s="12"/>
      <c r="AJ19" s="12"/>
      <c r="AK19" s="12"/>
      <c r="AL19" s="14"/>
    </row>
    <row r="20" spans="2:38" ht="67.900000000000006" customHeight="1" x14ac:dyDescent="0.2">
      <c r="B20" s="100"/>
      <c r="C20" s="18"/>
      <c r="D20" s="16"/>
      <c r="E20" s="16"/>
      <c r="F20" s="6"/>
      <c r="G20" s="1074" t="s">
        <v>697</v>
      </c>
      <c r="H20" s="1075"/>
      <c r="I20" s="448"/>
      <c r="J20" s="449"/>
      <c r="K20" s="451"/>
      <c r="L20" s="503"/>
      <c r="M20" s="1020"/>
      <c r="N20" s="336"/>
      <c r="P20" s="555"/>
      <c r="Q20" s="673"/>
      <c r="R20" s="686"/>
      <c r="S20" s="266"/>
      <c r="T20" s="293"/>
      <c r="U20" s="15"/>
      <c r="Y20" s="12"/>
      <c r="Z20" s="12"/>
      <c r="AA20" s="12"/>
      <c r="AB20" s="12"/>
      <c r="AC20" s="12"/>
      <c r="AG20" s="12"/>
      <c r="AH20" s="12"/>
      <c r="AI20" s="12"/>
      <c r="AJ20" s="12"/>
      <c r="AK20" s="12"/>
      <c r="AL20" s="14"/>
    </row>
    <row r="21" spans="2:38" ht="15.75" customHeight="1" x14ac:dyDescent="0.2">
      <c r="B21" s="99"/>
      <c r="C21" s="7"/>
      <c r="D21" s="19"/>
      <c r="E21" s="19"/>
      <c r="F21" s="20" t="s">
        <v>609</v>
      </c>
      <c r="G21" s="20" t="s">
        <v>592</v>
      </c>
      <c r="H21" s="339"/>
      <c r="I21" s="448" t="s">
        <v>61</v>
      </c>
      <c r="J21" s="449">
        <v>0.65</v>
      </c>
      <c r="K21" s="451">
        <f>N$3</f>
        <v>1</v>
      </c>
      <c r="L21" s="503">
        <f t="shared" si="1"/>
        <v>0.65</v>
      </c>
      <c r="M21" s="1020">
        <v>1</v>
      </c>
      <c r="N21" s="336">
        <f t="shared" ref="N21" si="5">L21*M21</f>
        <v>0.65</v>
      </c>
      <c r="P21" s="555">
        <f>SUM(L21)</f>
        <v>0.65</v>
      </c>
      <c r="Q21" s="673">
        <v>0</v>
      </c>
      <c r="R21" s="686">
        <f>SUM(N21*Q21)</f>
        <v>0</v>
      </c>
      <c r="S21" s="266">
        <f>SUM(N21-R21)</f>
        <v>0.65</v>
      </c>
      <c r="T21" s="293"/>
      <c r="U21" s="15"/>
      <c r="Y21" s="12"/>
      <c r="Z21" s="12"/>
      <c r="AA21" s="12"/>
      <c r="AB21" s="12"/>
      <c r="AC21" s="12"/>
      <c r="AG21" s="12"/>
      <c r="AH21" s="12"/>
      <c r="AI21" s="12"/>
      <c r="AJ21" s="12"/>
      <c r="AK21" s="12"/>
      <c r="AL21" s="14"/>
    </row>
    <row r="22" spans="2:38" ht="80.45" customHeight="1" x14ac:dyDescent="0.2">
      <c r="B22" s="99"/>
      <c r="C22" s="7"/>
      <c r="D22" s="19"/>
      <c r="E22" s="19"/>
      <c r="F22" s="6"/>
      <c r="G22" s="1074" t="s">
        <v>679</v>
      </c>
      <c r="H22" s="1075"/>
      <c r="I22" s="448"/>
      <c r="J22" s="449"/>
      <c r="K22" s="451"/>
      <c r="L22" s="503"/>
      <c r="M22" s="1020"/>
      <c r="N22" s="336"/>
      <c r="P22" s="555"/>
      <c r="Q22" s="673"/>
      <c r="R22" s="686"/>
      <c r="S22" s="266"/>
      <c r="T22" s="293"/>
      <c r="U22" s="15"/>
      <c r="Y22" s="12"/>
      <c r="Z22" s="12"/>
      <c r="AA22" s="12"/>
      <c r="AB22" s="12"/>
      <c r="AC22" s="12"/>
      <c r="AG22" s="12"/>
      <c r="AH22" s="12"/>
      <c r="AI22" s="12"/>
      <c r="AJ22" s="12"/>
      <c r="AK22" s="12"/>
      <c r="AL22" s="14"/>
    </row>
    <row r="23" spans="2:38" ht="15.75" customHeight="1" x14ac:dyDescent="0.2">
      <c r="B23" s="100"/>
      <c r="C23" s="18"/>
      <c r="D23" s="16"/>
      <c r="E23" s="20" t="s">
        <v>76</v>
      </c>
      <c r="F23" s="20" t="s">
        <v>77</v>
      </c>
      <c r="G23" s="17"/>
      <c r="H23" s="89"/>
      <c r="I23" s="448"/>
      <c r="J23" s="449"/>
      <c r="K23" s="451"/>
      <c r="L23" s="503"/>
      <c r="M23" s="1020"/>
      <c r="N23" s="336"/>
      <c r="P23" s="554"/>
      <c r="Q23" s="672"/>
      <c r="R23" s="686"/>
      <c r="S23" s="266"/>
      <c r="T23" s="293"/>
      <c r="U23" s="15"/>
      <c r="Y23" s="12"/>
      <c r="Z23" s="12"/>
      <c r="AA23" s="12"/>
      <c r="AB23" s="12"/>
      <c r="AC23" s="12"/>
      <c r="AG23" s="12"/>
      <c r="AH23" s="12"/>
      <c r="AI23" s="12"/>
      <c r="AJ23" s="12"/>
      <c r="AK23" s="12"/>
      <c r="AL23" s="14"/>
    </row>
    <row r="24" spans="2:38" ht="15.75" customHeight="1" x14ac:dyDescent="0.2">
      <c r="B24" s="100"/>
      <c r="C24" s="18"/>
      <c r="D24" s="16"/>
      <c r="E24" s="16"/>
      <c r="F24" s="20" t="s">
        <v>78</v>
      </c>
      <c r="G24" s="20" t="s">
        <v>79</v>
      </c>
      <c r="H24" s="339"/>
      <c r="I24" s="448" t="s">
        <v>61</v>
      </c>
      <c r="J24" s="449">
        <v>1.7</v>
      </c>
      <c r="K24" s="451">
        <f>N$3</f>
        <v>1</v>
      </c>
      <c r="L24" s="503">
        <f t="shared" si="1"/>
        <v>1.7</v>
      </c>
      <c r="M24" s="1020">
        <v>1</v>
      </c>
      <c r="N24" s="336">
        <f t="shared" ref="N24" si="6">L24*M24</f>
        <v>1.7</v>
      </c>
      <c r="P24" s="555">
        <f>SUM(L24)</f>
        <v>1.7</v>
      </c>
      <c r="Q24" s="673">
        <v>0</v>
      </c>
      <c r="R24" s="686">
        <f>SUM(N24*Q24)</f>
        <v>0</v>
      </c>
      <c r="S24" s="266">
        <f>SUM(N24-R24)</f>
        <v>1.7</v>
      </c>
      <c r="T24" s="293"/>
      <c r="U24" s="15"/>
      <c r="Y24" s="12"/>
      <c r="Z24" s="12"/>
      <c r="AA24" s="12"/>
      <c r="AB24" s="12"/>
      <c r="AC24" s="12"/>
      <c r="AG24" s="12"/>
      <c r="AH24" s="12"/>
      <c r="AI24" s="12"/>
      <c r="AJ24" s="12"/>
      <c r="AK24" s="12"/>
      <c r="AL24" s="14"/>
    </row>
    <row r="25" spans="2:38" ht="97.5" customHeight="1" x14ac:dyDescent="0.2">
      <c r="B25" s="100"/>
      <c r="C25" s="18"/>
      <c r="D25" s="16"/>
      <c r="E25" s="16"/>
      <c r="F25" s="6"/>
      <c r="G25" s="1074" t="s">
        <v>698</v>
      </c>
      <c r="H25" s="1075"/>
      <c r="I25" s="448"/>
      <c r="J25" s="449"/>
      <c r="K25" s="451"/>
      <c r="L25" s="503"/>
      <c r="M25" s="1020"/>
      <c r="N25" s="336"/>
      <c r="P25" s="555"/>
      <c r="Q25" s="673"/>
      <c r="R25" s="686"/>
      <c r="S25" s="266"/>
      <c r="T25" s="293"/>
      <c r="U25" s="15"/>
      <c r="Y25" s="12"/>
      <c r="Z25" s="12"/>
      <c r="AA25" s="12"/>
      <c r="AB25" s="12"/>
      <c r="AC25" s="12"/>
      <c r="AG25" s="12"/>
      <c r="AH25" s="12"/>
      <c r="AI25" s="12"/>
      <c r="AJ25" s="12"/>
      <c r="AK25" s="12"/>
      <c r="AL25" s="14"/>
    </row>
    <row r="26" spans="2:38" ht="15.75" customHeight="1" x14ac:dyDescent="0.2">
      <c r="B26" s="99"/>
      <c r="C26" s="4"/>
      <c r="D26" s="110" t="s">
        <v>588</v>
      </c>
      <c r="E26" s="110"/>
      <c r="F26" s="111"/>
      <c r="G26" s="112"/>
      <c r="H26" s="426"/>
      <c r="I26" s="445"/>
      <c r="J26" s="447"/>
      <c r="K26" s="447"/>
      <c r="L26" s="501"/>
      <c r="M26" s="1019"/>
      <c r="N26" s="286">
        <f>SUM(N28:N40)</f>
        <v>92.69</v>
      </c>
      <c r="P26" s="559"/>
      <c r="Q26" s="678"/>
      <c r="R26" s="685">
        <f>SUM(R28:R40)</f>
        <v>0</v>
      </c>
      <c r="S26" s="316">
        <f>SUM(S28:S40)</f>
        <v>92.69</v>
      </c>
      <c r="T26" s="727"/>
      <c r="W26" s="14"/>
      <c r="X26" s="14"/>
      <c r="Y26" s="14"/>
      <c r="Z26" s="14"/>
      <c r="AE26" s="14"/>
      <c r="AF26" s="14"/>
      <c r="AG26" s="14"/>
      <c r="AH26" s="14"/>
    </row>
    <row r="27" spans="2:38" ht="15.75" customHeight="1" x14ac:dyDescent="0.2">
      <c r="B27" s="100"/>
      <c r="C27" s="18"/>
      <c r="D27" s="16"/>
      <c r="E27" s="85" t="s">
        <v>610</v>
      </c>
      <c r="F27" s="85" t="s">
        <v>589</v>
      </c>
      <c r="H27" s="339"/>
      <c r="I27" s="448"/>
      <c r="J27" s="451"/>
      <c r="K27" s="451"/>
      <c r="L27" s="503"/>
      <c r="M27" s="1020"/>
      <c r="N27" s="336"/>
      <c r="P27" s="555"/>
      <c r="Q27" s="673"/>
      <c r="R27" s="687"/>
      <c r="S27" s="248"/>
      <c r="T27" s="293"/>
      <c r="U27" s="15"/>
      <c r="Y27" s="12"/>
      <c r="Z27" s="12"/>
      <c r="AA27" s="12"/>
      <c r="AB27" s="12"/>
      <c r="AC27" s="12"/>
      <c r="AG27" s="12"/>
      <c r="AH27" s="12"/>
      <c r="AI27" s="12"/>
      <c r="AJ27" s="12"/>
      <c r="AK27" s="12"/>
      <c r="AL27" s="14"/>
    </row>
    <row r="28" spans="2:38" ht="15.75" customHeight="1" x14ac:dyDescent="0.2">
      <c r="B28" s="100"/>
      <c r="C28" s="18"/>
      <c r="D28" s="16"/>
      <c r="E28" s="85"/>
      <c r="F28" s="20" t="s">
        <v>611</v>
      </c>
      <c r="G28" s="20" t="s">
        <v>574</v>
      </c>
      <c r="H28" s="64"/>
      <c r="I28" s="448" t="s">
        <v>61</v>
      </c>
      <c r="J28" s="449">
        <v>78.8</v>
      </c>
      <c r="K28" s="451">
        <f>N$3</f>
        <v>1</v>
      </c>
      <c r="L28" s="503">
        <f t="shared" si="1"/>
        <v>78.8</v>
      </c>
      <c r="M28" s="1020">
        <v>1</v>
      </c>
      <c r="N28" s="336">
        <f>L28*M28</f>
        <v>78.8</v>
      </c>
      <c r="P28" s="555">
        <f>SUM(L28)</f>
        <v>78.8</v>
      </c>
      <c r="Q28" s="673">
        <v>0</v>
      </c>
      <c r="R28" s="686">
        <f>SUM(N28*Q28)</f>
        <v>0</v>
      </c>
      <c r="S28" s="266">
        <f>SUM(N28-R28)</f>
        <v>78.8</v>
      </c>
      <c r="T28" s="293"/>
      <c r="U28" s="15"/>
      <c r="Y28" s="12"/>
      <c r="Z28" s="12"/>
      <c r="AA28" s="12"/>
      <c r="AB28" s="12"/>
      <c r="AC28" s="12"/>
      <c r="AG28" s="12"/>
      <c r="AH28" s="12"/>
      <c r="AI28" s="12"/>
      <c r="AJ28" s="12"/>
      <c r="AK28" s="12"/>
      <c r="AL28" s="14"/>
    </row>
    <row r="29" spans="2:38" ht="111.6" customHeight="1" x14ac:dyDescent="0.2">
      <c r="B29" s="100"/>
      <c r="C29" s="18"/>
      <c r="D29" s="16"/>
      <c r="E29" s="16"/>
      <c r="F29" s="6"/>
      <c r="G29" s="1074" t="s">
        <v>680</v>
      </c>
      <c r="H29" s="1075"/>
      <c r="I29" s="448"/>
      <c r="J29" s="449"/>
      <c r="K29" s="451"/>
      <c r="L29" s="503"/>
      <c r="M29" s="1020"/>
      <c r="N29" s="336"/>
      <c r="P29" s="555"/>
      <c r="Q29" s="673"/>
      <c r="R29" s="686"/>
      <c r="S29" s="266"/>
      <c r="T29" s="293"/>
      <c r="U29" s="15"/>
      <c r="Y29" s="12"/>
      <c r="Z29" s="12"/>
      <c r="AA29" s="12"/>
      <c r="AB29" s="12"/>
      <c r="AC29" s="12"/>
      <c r="AG29" s="12"/>
      <c r="AH29" s="12"/>
      <c r="AI29" s="12"/>
      <c r="AJ29" s="12"/>
      <c r="AK29" s="12"/>
      <c r="AL29" s="14"/>
    </row>
    <row r="30" spans="2:38" ht="15.75" customHeight="1" x14ac:dyDescent="0.2">
      <c r="B30" s="100"/>
      <c r="C30" s="18"/>
      <c r="D30" s="16"/>
      <c r="E30" s="16"/>
      <c r="F30" s="20" t="s">
        <v>612</v>
      </c>
      <c r="G30" s="20" t="s">
        <v>575</v>
      </c>
      <c r="H30" s="339"/>
      <c r="I30" s="448" t="s">
        <v>61</v>
      </c>
      <c r="J30" s="449">
        <v>1.5</v>
      </c>
      <c r="K30" s="451">
        <f>N$3</f>
        <v>1</v>
      </c>
      <c r="L30" s="503">
        <f t="shared" si="1"/>
        <v>1.5</v>
      </c>
      <c r="M30" s="1020">
        <v>1</v>
      </c>
      <c r="N30" s="336">
        <f t="shared" ref="N30" si="7">L30*M30</f>
        <v>1.5</v>
      </c>
      <c r="P30" s="555">
        <f>SUM(L30)</f>
        <v>1.5</v>
      </c>
      <c r="Q30" s="673">
        <v>0</v>
      </c>
      <c r="R30" s="686">
        <f>SUM(N30*Q30)</f>
        <v>0</v>
      </c>
      <c r="S30" s="266">
        <f>SUM(N30-R30)</f>
        <v>1.5</v>
      </c>
      <c r="T30" s="293"/>
      <c r="U30" s="15"/>
      <c r="Y30" s="12"/>
      <c r="Z30" s="12"/>
      <c r="AA30" s="12"/>
      <c r="AB30" s="12"/>
      <c r="AC30" s="12"/>
      <c r="AG30" s="12"/>
      <c r="AH30" s="12"/>
      <c r="AI30" s="12"/>
      <c r="AJ30" s="12"/>
      <c r="AK30" s="12"/>
      <c r="AL30" s="14"/>
    </row>
    <row r="31" spans="2:38" ht="63" customHeight="1" x14ac:dyDescent="0.2">
      <c r="B31" s="100"/>
      <c r="C31" s="18"/>
      <c r="D31" s="16"/>
      <c r="E31" s="16"/>
      <c r="F31" s="6"/>
      <c r="G31" s="1074" t="s">
        <v>697</v>
      </c>
      <c r="H31" s="1075"/>
      <c r="I31" s="448"/>
      <c r="J31" s="449"/>
      <c r="K31" s="451"/>
      <c r="L31" s="503"/>
      <c r="M31" s="1020"/>
      <c r="N31" s="336"/>
      <c r="P31" s="555"/>
      <c r="Q31" s="673"/>
      <c r="R31" s="686"/>
      <c r="S31" s="266"/>
      <c r="T31" s="293"/>
      <c r="U31" s="15"/>
      <c r="Y31" s="12"/>
      <c r="Z31" s="12"/>
      <c r="AA31" s="12"/>
      <c r="AB31" s="12"/>
      <c r="AC31" s="12"/>
      <c r="AG31" s="12"/>
      <c r="AH31" s="12"/>
      <c r="AI31" s="12"/>
      <c r="AJ31" s="12"/>
      <c r="AK31" s="12"/>
      <c r="AL31" s="14"/>
    </row>
    <row r="32" spans="2:38" ht="15.75" customHeight="1" x14ac:dyDescent="0.2">
      <c r="B32" s="99"/>
      <c r="C32" s="7"/>
      <c r="D32" s="19"/>
      <c r="E32" s="19"/>
      <c r="F32" s="20" t="s">
        <v>613</v>
      </c>
      <c r="G32" s="20" t="s">
        <v>576</v>
      </c>
      <c r="H32" s="339"/>
      <c r="I32" s="448" t="s">
        <v>61</v>
      </c>
      <c r="J32" s="449">
        <v>6.7</v>
      </c>
      <c r="K32" s="451">
        <f>N$3</f>
        <v>1</v>
      </c>
      <c r="L32" s="503">
        <f t="shared" si="1"/>
        <v>6.7</v>
      </c>
      <c r="M32" s="1020">
        <v>1</v>
      </c>
      <c r="N32" s="336">
        <f t="shared" ref="N32" si="8">L32*M32</f>
        <v>6.7</v>
      </c>
      <c r="P32" s="555">
        <f>SUM(L32)</f>
        <v>6.7</v>
      </c>
      <c r="Q32" s="673">
        <v>0</v>
      </c>
      <c r="R32" s="686">
        <f>SUM(N32*Q32)</f>
        <v>0</v>
      </c>
      <c r="S32" s="266">
        <f>SUM(N32-R32)</f>
        <v>6.7</v>
      </c>
      <c r="T32" s="293"/>
      <c r="U32" s="15"/>
      <c r="Y32" s="12"/>
      <c r="Z32" s="12"/>
      <c r="AA32" s="12"/>
      <c r="AB32" s="12"/>
      <c r="AC32" s="12"/>
      <c r="AG32" s="12"/>
      <c r="AH32" s="12"/>
      <c r="AI32" s="12"/>
      <c r="AJ32" s="12"/>
      <c r="AK32" s="12"/>
      <c r="AL32" s="14"/>
    </row>
    <row r="33" spans="2:38" ht="83.45" customHeight="1" x14ac:dyDescent="0.2">
      <c r="B33" s="99"/>
      <c r="C33" s="7"/>
      <c r="D33" s="19"/>
      <c r="E33" s="19"/>
      <c r="F33" s="6"/>
      <c r="G33" s="1074" t="s">
        <v>679</v>
      </c>
      <c r="H33" s="1075"/>
      <c r="I33" s="448"/>
      <c r="J33" s="449"/>
      <c r="K33" s="451"/>
      <c r="L33" s="503"/>
      <c r="M33" s="1020"/>
      <c r="N33" s="336"/>
      <c r="P33" s="555"/>
      <c r="Q33" s="673"/>
      <c r="R33" s="686"/>
      <c r="S33" s="266"/>
      <c r="T33" s="294"/>
      <c r="U33" s="15"/>
      <c r="Y33" s="12"/>
      <c r="Z33" s="12"/>
      <c r="AA33" s="12"/>
      <c r="AB33" s="12"/>
      <c r="AC33" s="12"/>
      <c r="AG33" s="12"/>
      <c r="AH33" s="12"/>
      <c r="AI33" s="12"/>
      <c r="AJ33" s="12"/>
      <c r="AK33" s="12"/>
      <c r="AL33" s="14"/>
    </row>
    <row r="34" spans="2:38" ht="15.75" customHeight="1" x14ac:dyDescent="0.2">
      <c r="B34" s="100"/>
      <c r="C34" s="18"/>
      <c r="D34" s="16"/>
      <c r="E34" s="85" t="s">
        <v>614</v>
      </c>
      <c r="F34" s="85" t="s">
        <v>595</v>
      </c>
      <c r="H34" s="339"/>
      <c r="I34" s="448"/>
      <c r="J34" s="449"/>
      <c r="K34" s="451"/>
      <c r="L34" s="503"/>
      <c r="M34" s="1020"/>
      <c r="N34" s="336"/>
      <c r="P34" s="555"/>
      <c r="Q34" s="673"/>
      <c r="R34" s="686"/>
      <c r="S34" s="266"/>
      <c r="T34" s="293"/>
      <c r="U34" s="15"/>
      <c r="Y34" s="12"/>
      <c r="Z34" s="12"/>
      <c r="AA34" s="12"/>
      <c r="AB34" s="12"/>
      <c r="AC34" s="12"/>
      <c r="AG34" s="12"/>
      <c r="AH34" s="12"/>
      <c r="AI34" s="12"/>
      <c r="AJ34" s="12"/>
      <c r="AK34" s="12"/>
      <c r="AL34" s="14"/>
    </row>
    <row r="35" spans="2:38" ht="15.75" customHeight="1" x14ac:dyDescent="0.2">
      <c r="B35" s="100"/>
      <c r="C35" s="18"/>
      <c r="D35" s="16"/>
      <c r="E35" s="85"/>
      <c r="F35" s="20" t="s">
        <v>615</v>
      </c>
      <c r="G35" s="20" t="s">
        <v>594</v>
      </c>
      <c r="H35" s="64"/>
      <c r="I35" s="448" t="s">
        <v>61</v>
      </c>
      <c r="J35" s="449">
        <v>4.3600000000000003</v>
      </c>
      <c r="K35" s="451">
        <f>N$3</f>
        <v>1</v>
      </c>
      <c r="L35" s="503">
        <f t="shared" si="1"/>
        <v>4.3600000000000003</v>
      </c>
      <c r="M35" s="1020">
        <v>1</v>
      </c>
      <c r="N35" s="336">
        <f>L35*M35</f>
        <v>4.3600000000000003</v>
      </c>
      <c r="P35" s="555">
        <f>SUM(L35)</f>
        <v>4.3600000000000003</v>
      </c>
      <c r="Q35" s="673">
        <v>0</v>
      </c>
      <c r="R35" s="686">
        <f>SUM(N35*Q35)</f>
        <v>0</v>
      </c>
      <c r="S35" s="266">
        <f>SUM(N35-R35)</f>
        <v>4.3600000000000003</v>
      </c>
      <c r="T35" s="293"/>
      <c r="U35" s="15"/>
      <c r="Y35" s="12"/>
      <c r="Z35" s="12"/>
      <c r="AA35" s="12"/>
      <c r="AB35" s="12"/>
      <c r="AC35" s="12"/>
      <c r="AG35" s="12"/>
      <c r="AH35" s="12"/>
      <c r="AI35" s="12"/>
      <c r="AJ35" s="12"/>
      <c r="AK35" s="12"/>
      <c r="AL35" s="14"/>
    </row>
    <row r="36" spans="2:38" ht="152.25" customHeight="1" x14ac:dyDescent="0.2">
      <c r="B36" s="100"/>
      <c r="C36" s="18"/>
      <c r="D36" s="16"/>
      <c r="E36" s="16"/>
      <c r="F36" s="6"/>
      <c r="G36" s="1074" t="s">
        <v>680</v>
      </c>
      <c r="H36" s="1075"/>
      <c r="I36" s="448"/>
      <c r="J36" s="449"/>
      <c r="K36" s="451"/>
      <c r="L36" s="503"/>
      <c r="M36" s="1020"/>
      <c r="N36" s="336"/>
      <c r="P36" s="554"/>
      <c r="Q36" s="672"/>
      <c r="R36" s="686"/>
      <c r="S36" s="266"/>
      <c r="T36" s="293"/>
      <c r="U36" s="15"/>
      <c r="Y36" s="12"/>
      <c r="Z36" s="12"/>
      <c r="AA36" s="12"/>
      <c r="AB36" s="12"/>
      <c r="AC36" s="12"/>
      <c r="AG36" s="12"/>
      <c r="AH36" s="12"/>
      <c r="AI36" s="12"/>
      <c r="AJ36" s="12"/>
      <c r="AK36" s="12"/>
      <c r="AL36" s="14"/>
    </row>
    <row r="37" spans="2:38" ht="15.75" customHeight="1" x14ac:dyDescent="0.2">
      <c r="B37" s="100"/>
      <c r="C37" s="18"/>
      <c r="D37" s="16"/>
      <c r="E37" s="16"/>
      <c r="F37" s="20" t="s">
        <v>616</v>
      </c>
      <c r="G37" s="20" t="s">
        <v>596</v>
      </c>
      <c r="H37" s="339"/>
      <c r="I37" s="448" t="s">
        <v>61</v>
      </c>
      <c r="J37" s="449">
        <v>0.23</v>
      </c>
      <c r="K37" s="451">
        <f>N$3</f>
        <v>1</v>
      </c>
      <c r="L37" s="503">
        <f t="shared" si="1"/>
        <v>0.23</v>
      </c>
      <c r="M37" s="1020">
        <v>1</v>
      </c>
      <c r="N37" s="336">
        <f t="shared" ref="N37" si="9">L37*M37</f>
        <v>0.23</v>
      </c>
      <c r="P37" s="555">
        <f>SUM(L37)</f>
        <v>0.23</v>
      </c>
      <c r="Q37" s="673">
        <v>0</v>
      </c>
      <c r="R37" s="686">
        <f>SUM(N37*Q37)</f>
        <v>0</v>
      </c>
      <c r="S37" s="266">
        <f>SUM(N37-R37)</f>
        <v>0.23</v>
      </c>
      <c r="T37" s="293"/>
      <c r="U37" s="15"/>
      <c r="Y37" s="12"/>
      <c r="Z37" s="12"/>
      <c r="AA37" s="12"/>
      <c r="AB37" s="12"/>
      <c r="AC37" s="12"/>
      <c r="AG37" s="12"/>
      <c r="AH37" s="12"/>
      <c r="AI37" s="12"/>
      <c r="AJ37" s="12"/>
      <c r="AK37" s="12"/>
      <c r="AL37" s="14"/>
    </row>
    <row r="38" spans="2:38" ht="83.25" customHeight="1" x14ac:dyDescent="0.2">
      <c r="B38" s="100"/>
      <c r="C38" s="18"/>
      <c r="D38" s="16"/>
      <c r="E38" s="16"/>
      <c r="F38" s="6"/>
      <c r="G38" s="1074" t="s">
        <v>697</v>
      </c>
      <c r="H38" s="1075"/>
      <c r="I38" s="448"/>
      <c r="J38" s="449"/>
      <c r="K38" s="451"/>
      <c r="L38" s="503"/>
      <c r="M38" s="1020"/>
      <c r="N38" s="336"/>
      <c r="P38" s="554"/>
      <c r="Q38" s="672"/>
      <c r="R38" s="688"/>
      <c r="S38" s="271"/>
      <c r="T38" s="293"/>
      <c r="U38" s="15"/>
      <c r="Y38" s="12"/>
      <c r="Z38" s="12"/>
      <c r="AA38" s="12"/>
      <c r="AB38" s="12"/>
      <c r="AC38" s="12"/>
      <c r="AG38" s="12"/>
      <c r="AH38" s="12"/>
      <c r="AI38" s="12"/>
      <c r="AJ38" s="12"/>
      <c r="AK38" s="12"/>
      <c r="AL38" s="14"/>
    </row>
    <row r="39" spans="2:38" ht="15.75" customHeight="1" x14ac:dyDescent="0.2">
      <c r="B39" s="99"/>
      <c r="C39" s="7"/>
      <c r="D39" s="19"/>
      <c r="E39" s="19"/>
      <c r="F39" s="20" t="s">
        <v>617</v>
      </c>
      <c r="G39" s="20" t="s">
        <v>592</v>
      </c>
      <c r="H39" s="339"/>
      <c r="I39" s="448" t="s">
        <v>61</v>
      </c>
      <c r="J39" s="449">
        <v>1.1000000000000001</v>
      </c>
      <c r="K39" s="451">
        <f>N$3</f>
        <v>1</v>
      </c>
      <c r="L39" s="503">
        <f t="shared" si="1"/>
        <v>1.1000000000000001</v>
      </c>
      <c r="M39" s="1020">
        <v>1</v>
      </c>
      <c r="N39" s="336">
        <f t="shared" ref="N39" si="10">L39*M39</f>
        <v>1.1000000000000001</v>
      </c>
      <c r="P39" s="555">
        <f>SUM(L39)</f>
        <v>1.1000000000000001</v>
      </c>
      <c r="Q39" s="673">
        <v>0</v>
      </c>
      <c r="R39" s="686">
        <f>SUM(N39*Q39)</f>
        <v>0</v>
      </c>
      <c r="S39" s="266">
        <f>SUM(N39-R39)</f>
        <v>1.1000000000000001</v>
      </c>
      <c r="T39" s="293"/>
      <c r="U39" s="15"/>
      <c r="Y39" s="12"/>
      <c r="Z39" s="12"/>
      <c r="AA39" s="12"/>
      <c r="AB39" s="12"/>
      <c r="AC39" s="12"/>
      <c r="AG39" s="12"/>
      <c r="AH39" s="12"/>
      <c r="AI39" s="12"/>
      <c r="AJ39" s="12"/>
      <c r="AK39" s="12"/>
      <c r="AL39" s="14"/>
    </row>
    <row r="40" spans="2:38" ht="82.9" customHeight="1" x14ac:dyDescent="0.2">
      <c r="B40" s="99"/>
      <c r="C40" s="7"/>
      <c r="D40" s="19"/>
      <c r="E40" s="19"/>
      <c r="F40" s="6"/>
      <c r="G40" s="1074" t="s">
        <v>679</v>
      </c>
      <c r="H40" s="1075"/>
      <c r="I40" s="448"/>
      <c r="J40" s="449"/>
      <c r="K40" s="451"/>
      <c r="L40" s="503"/>
      <c r="M40" s="1020"/>
      <c r="N40" s="336"/>
      <c r="P40" s="554"/>
      <c r="Q40" s="672"/>
      <c r="R40" s="687"/>
      <c r="S40" s="248"/>
      <c r="T40" s="293"/>
      <c r="U40" s="15"/>
      <c r="Y40" s="12"/>
      <c r="Z40" s="12"/>
      <c r="AA40" s="12"/>
      <c r="AB40" s="12"/>
      <c r="AC40" s="12"/>
      <c r="AG40" s="12"/>
      <c r="AH40" s="12"/>
      <c r="AI40" s="12"/>
      <c r="AJ40" s="12"/>
      <c r="AK40" s="12"/>
      <c r="AL40" s="14"/>
    </row>
    <row r="41" spans="2:38" ht="15.75" customHeight="1" x14ac:dyDescent="0.2">
      <c r="B41" s="100"/>
      <c r="C41" s="18"/>
      <c r="D41" s="114" t="s">
        <v>92</v>
      </c>
      <c r="E41" s="114"/>
      <c r="F41" s="111"/>
      <c r="G41" s="115"/>
      <c r="H41" s="340"/>
      <c r="I41" s="445"/>
      <c r="J41" s="446"/>
      <c r="K41" s="452"/>
      <c r="L41" s="501"/>
      <c r="M41" s="1019"/>
      <c r="N41" s="286">
        <f>SUM(N42:N51)</f>
        <v>18.86</v>
      </c>
      <c r="P41" s="559"/>
      <c r="Q41" s="678"/>
      <c r="R41" s="685">
        <f>SUM(R42:R51)</f>
        <v>0</v>
      </c>
      <c r="S41" s="316">
        <f>SUM(S42:S51)</f>
        <v>18.86</v>
      </c>
      <c r="T41" s="727"/>
      <c r="X41" s="12"/>
      <c r="Y41" s="12"/>
      <c r="Z41" s="12"/>
      <c r="AA41" s="12"/>
      <c r="AB41" s="12"/>
      <c r="AC41" s="12"/>
      <c r="AF41" s="12"/>
      <c r="AG41" s="12"/>
      <c r="AH41" s="12"/>
      <c r="AI41" s="12"/>
      <c r="AJ41" s="12"/>
      <c r="AK41" s="12"/>
    </row>
    <row r="42" spans="2:38" ht="15.75" customHeight="1" x14ac:dyDescent="0.2">
      <c r="B42" s="100"/>
      <c r="C42" s="18"/>
      <c r="D42" s="16"/>
      <c r="E42" s="20" t="s">
        <v>93</v>
      </c>
      <c r="F42" s="20" t="s">
        <v>94</v>
      </c>
      <c r="G42" s="88"/>
      <c r="H42" s="251"/>
      <c r="I42" s="448" t="s">
        <v>61</v>
      </c>
      <c r="J42" s="449">
        <v>5.0599999999999996</v>
      </c>
      <c r="K42" s="451">
        <f>N$3</f>
        <v>1</v>
      </c>
      <c r="L42" s="503">
        <f t="shared" si="1"/>
        <v>5.0599999999999996</v>
      </c>
      <c r="M42" s="1020">
        <v>1</v>
      </c>
      <c r="N42" s="336">
        <f>L42*M42</f>
        <v>5.0599999999999996</v>
      </c>
      <c r="P42" s="555">
        <f>SUM(L42)</f>
        <v>5.0599999999999996</v>
      </c>
      <c r="Q42" s="673">
        <v>0</v>
      </c>
      <c r="R42" s="686">
        <f>SUM(N42*Q42)</f>
        <v>0</v>
      </c>
      <c r="S42" s="266">
        <f>SUM(N42-R42)</f>
        <v>5.0599999999999996</v>
      </c>
      <c r="T42" s="293"/>
      <c r="W42" s="12"/>
      <c r="X42" s="15"/>
      <c r="Y42" s="21"/>
      <c r="Z42" s="21"/>
      <c r="AA42" s="21"/>
      <c r="AB42" s="15"/>
      <c r="AC42" s="15"/>
      <c r="AE42" s="12"/>
      <c r="AF42" s="15"/>
      <c r="AG42" s="21"/>
      <c r="AH42" s="21"/>
      <c r="AI42" s="21"/>
      <c r="AJ42" s="15"/>
      <c r="AK42" s="15"/>
    </row>
    <row r="43" spans="2:38" ht="79.5" customHeight="1" x14ac:dyDescent="0.2">
      <c r="B43" s="99"/>
      <c r="C43" s="4"/>
      <c r="D43" s="16"/>
      <c r="E43" s="232"/>
      <c r="F43" s="1085" t="s">
        <v>666</v>
      </c>
      <c r="G43" s="1086"/>
      <c r="H43" s="1086"/>
      <c r="I43" s="448"/>
      <c r="J43" s="449"/>
      <c r="K43" s="451"/>
      <c r="L43" s="503"/>
      <c r="M43" s="1020"/>
      <c r="N43" s="336"/>
      <c r="P43" s="555"/>
      <c r="Q43" s="673"/>
      <c r="R43" s="686"/>
      <c r="S43" s="266"/>
      <c r="T43" s="292"/>
    </row>
    <row r="44" spans="2:38" ht="15.75" customHeight="1" x14ac:dyDescent="0.2">
      <c r="B44" s="100"/>
      <c r="C44" s="18"/>
      <c r="D44" s="16"/>
      <c r="E44" s="16"/>
      <c r="F44" s="20" t="s">
        <v>601</v>
      </c>
      <c r="G44" s="20" t="s">
        <v>72</v>
      </c>
      <c r="H44" s="109"/>
      <c r="I44" s="448" t="s">
        <v>61</v>
      </c>
      <c r="J44" s="449">
        <v>6.62</v>
      </c>
      <c r="K44" s="451">
        <f>N$3</f>
        <v>1</v>
      </c>
      <c r="L44" s="503">
        <f t="shared" si="1"/>
        <v>6.62</v>
      </c>
      <c r="M44" s="1020">
        <v>1</v>
      </c>
      <c r="N44" s="336">
        <f>L44*M44</f>
        <v>6.62</v>
      </c>
      <c r="P44" s="555">
        <f>SUM(L44)</f>
        <v>6.62</v>
      </c>
      <c r="Q44" s="673">
        <v>0</v>
      </c>
      <c r="R44" s="686">
        <f>SUM(N44*Q44)</f>
        <v>0</v>
      </c>
      <c r="S44" s="266">
        <f>SUM(N44-R44)</f>
        <v>6.62</v>
      </c>
      <c r="T44" s="293"/>
      <c r="U44" s="15"/>
      <c r="Y44" s="12"/>
      <c r="Z44" s="12"/>
      <c r="AA44" s="12"/>
      <c r="AB44" s="12"/>
      <c r="AC44" s="12"/>
      <c r="AG44" s="12"/>
      <c r="AH44" s="12"/>
      <c r="AI44" s="12"/>
      <c r="AJ44" s="12"/>
      <c r="AK44" s="12"/>
      <c r="AL44" s="14"/>
    </row>
    <row r="45" spans="2:38" ht="84.75" customHeight="1" x14ac:dyDescent="0.2">
      <c r="B45" s="100"/>
      <c r="C45" s="18"/>
      <c r="D45" s="16"/>
      <c r="E45" s="16"/>
      <c r="F45" s="20"/>
      <c r="G45" s="1074" t="s">
        <v>661</v>
      </c>
      <c r="H45" s="1075"/>
      <c r="I45" s="448"/>
      <c r="J45" s="449"/>
      <c r="K45" s="451"/>
      <c r="L45" s="503"/>
      <c r="M45" s="1020"/>
      <c r="N45" s="336"/>
      <c r="P45" s="555"/>
      <c r="Q45" s="673"/>
      <c r="R45" s="686"/>
      <c r="S45" s="266"/>
      <c r="T45" s="292"/>
      <c r="U45" s="15"/>
      <c r="Y45" s="12"/>
      <c r="Z45" s="12"/>
      <c r="AA45" s="12"/>
      <c r="AB45" s="12"/>
      <c r="AC45" s="12"/>
      <c r="AG45" s="12"/>
      <c r="AH45" s="12"/>
      <c r="AI45" s="12"/>
      <c r="AJ45" s="12"/>
      <c r="AK45" s="12"/>
      <c r="AL45" s="14"/>
    </row>
    <row r="46" spans="2:38" ht="15.75" customHeight="1" x14ac:dyDescent="0.2">
      <c r="B46" s="100"/>
      <c r="C46" s="18"/>
      <c r="D46" s="16"/>
      <c r="E46" s="20" t="s">
        <v>577</v>
      </c>
      <c r="F46" s="20" t="s">
        <v>578</v>
      </c>
      <c r="G46" s="20"/>
      <c r="H46" s="109"/>
      <c r="I46" s="448" t="s">
        <v>153</v>
      </c>
      <c r="J46" s="449">
        <v>5.98</v>
      </c>
      <c r="K46" s="451">
        <f>N$3</f>
        <v>1</v>
      </c>
      <c r="L46" s="503">
        <f t="shared" si="1"/>
        <v>5.98</v>
      </c>
      <c r="M46" s="1020">
        <v>1</v>
      </c>
      <c r="N46" s="336">
        <f>L46*M46</f>
        <v>5.98</v>
      </c>
      <c r="P46" s="555">
        <f>SUM(L46)</f>
        <v>5.98</v>
      </c>
      <c r="Q46" s="673">
        <v>0</v>
      </c>
      <c r="R46" s="686">
        <f>SUM(N46*Q46)</f>
        <v>0</v>
      </c>
      <c r="S46" s="266">
        <f>SUM(N46-R46)</f>
        <v>5.98</v>
      </c>
      <c r="T46" s="293"/>
      <c r="U46" s="15"/>
      <c r="Y46" s="12"/>
      <c r="Z46" s="12"/>
      <c r="AA46" s="12"/>
      <c r="AB46" s="12"/>
      <c r="AC46" s="12"/>
      <c r="AG46" s="12"/>
      <c r="AH46" s="12"/>
      <c r="AI46" s="12"/>
      <c r="AJ46" s="12"/>
      <c r="AK46" s="12"/>
      <c r="AL46" s="14"/>
    </row>
    <row r="47" spans="2:38" ht="33.75" customHeight="1" x14ac:dyDescent="0.2">
      <c r="B47" s="100"/>
      <c r="C47" s="18"/>
      <c r="D47" s="16"/>
      <c r="E47" s="16"/>
      <c r="F47" s="1085" t="s">
        <v>681</v>
      </c>
      <c r="G47" s="1086"/>
      <c r="H47" s="1086"/>
      <c r="I47" s="448"/>
      <c r="J47" s="449"/>
      <c r="K47" s="451"/>
      <c r="L47" s="503"/>
      <c r="M47" s="1020"/>
      <c r="N47" s="336"/>
      <c r="P47" s="555"/>
      <c r="Q47" s="673"/>
      <c r="R47" s="686"/>
      <c r="S47" s="266"/>
      <c r="T47" s="292"/>
      <c r="U47" s="15"/>
      <c r="Y47" s="12"/>
      <c r="Z47" s="12"/>
      <c r="AA47" s="12"/>
      <c r="AB47" s="12"/>
      <c r="AC47" s="12"/>
      <c r="AG47" s="12"/>
      <c r="AH47" s="12"/>
      <c r="AI47" s="12"/>
      <c r="AJ47" s="12"/>
      <c r="AK47" s="12"/>
      <c r="AL47" s="14"/>
    </row>
    <row r="48" spans="2:38" ht="15.75" customHeight="1" x14ac:dyDescent="0.2">
      <c r="B48" s="100"/>
      <c r="C48" s="18"/>
      <c r="D48" s="16"/>
      <c r="E48" s="20"/>
      <c r="F48" s="20" t="s">
        <v>579</v>
      </c>
      <c r="G48" s="20" t="s">
        <v>72</v>
      </c>
      <c r="H48" s="109"/>
      <c r="I48" s="448" t="s">
        <v>61</v>
      </c>
      <c r="J48" s="449">
        <v>0.9</v>
      </c>
      <c r="K48" s="451">
        <f>N$3</f>
        <v>1</v>
      </c>
      <c r="L48" s="503">
        <f t="shared" si="1"/>
        <v>0.9</v>
      </c>
      <c r="M48" s="1020">
        <v>1</v>
      </c>
      <c r="N48" s="336">
        <f>L48*M48</f>
        <v>0.9</v>
      </c>
      <c r="P48" s="555">
        <f>SUM(L48)</f>
        <v>0.9</v>
      </c>
      <c r="Q48" s="673">
        <v>0</v>
      </c>
      <c r="R48" s="686">
        <f>SUM(N48*Q48)</f>
        <v>0</v>
      </c>
      <c r="S48" s="266">
        <f>SUM(N48-R48)</f>
        <v>0.9</v>
      </c>
      <c r="T48" s="293"/>
      <c r="U48" s="15"/>
      <c r="Y48" s="12"/>
      <c r="Z48" s="12"/>
      <c r="AA48" s="12"/>
      <c r="AB48" s="12"/>
      <c r="AC48" s="12"/>
      <c r="AG48" s="12"/>
      <c r="AH48" s="12"/>
      <c r="AI48" s="12"/>
      <c r="AJ48" s="12"/>
      <c r="AK48" s="12"/>
      <c r="AL48" s="14"/>
    </row>
    <row r="49" spans="2:38" ht="68.25" customHeight="1" x14ac:dyDescent="0.2">
      <c r="B49" s="100"/>
      <c r="C49" s="18"/>
      <c r="D49" s="16"/>
      <c r="E49" s="16"/>
      <c r="F49" s="20"/>
      <c r="G49" s="1074" t="s">
        <v>682</v>
      </c>
      <c r="H49" s="1075"/>
      <c r="I49" s="448"/>
      <c r="J49" s="449"/>
      <c r="K49" s="451"/>
      <c r="L49" s="503"/>
      <c r="M49" s="1020"/>
      <c r="N49" s="336"/>
      <c r="P49" s="555"/>
      <c r="Q49" s="673"/>
      <c r="R49" s="686"/>
      <c r="S49" s="266"/>
      <c r="T49" s="292"/>
      <c r="U49" s="15"/>
      <c r="Y49" s="12"/>
      <c r="Z49" s="12"/>
      <c r="AA49" s="12"/>
      <c r="AB49" s="12"/>
      <c r="AC49" s="12"/>
      <c r="AG49" s="12"/>
      <c r="AH49" s="12"/>
      <c r="AI49" s="12"/>
      <c r="AJ49" s="12"/>
      <c r="AK49" s="12"/>
      <c r="AL49" s="14"/>
    </row>
    <row r="50" spans="2:38" ht="14.25" customHeight="1" x14ac:dyDescent="0.2">
      <c r="B50" s="100"/>
      <c r="C50" s="18"/>
      <c r="D50" s="16"/>
      <c r="E50" s="20"/>
      <c r="F50" s="20" t="s">
        <v>580</v>
      </c>
      <c r="G50" s="20" t="s">
        <v>101</v>
      </c>
      <c r="H50" s="109"/>
      <c r="I50" s="448" t="s">
        <v>61</v>
      </c>
      <c r="J50" s="449">
        <v>0.3</v>
      </c>
      <c r="K50" s="451">
        <f>N$3</f>
        <v>1</v>
      </c>
      <c r="L50" s="503">
        <f t="shared" si="1"/>
        <v>0.3</v>
      </c>
      <c r="M50" s="1020">
        <v>1</v>
      </c>
      <c r="N50" s="336">
        <f>L50*M50</f>
        <v>0.3</v>
      </c>
      <c r="P50" s="555">
        <f>SUM(L50)</f>
        <v>0.3</v>
      </c>
      <c r="Q50" s="673">
        <v>0</v>
      </c>
      <c r="R50" s="686">
        <f>SUM(N50*Q50)</f>
        <v>0</v>
      </c>
      <c r="S50" s="266">
        <f>SUM(N50-R50)</f>
        <v>0.3</v>
      </c>
      <c r="T50" s="293"/>
      <c r="U50" s="15"/>
      <c r="Y50" s="12"/>
      <c r="Z50" s="12"/>
      <c r="AA50" s="12"/>
      <c r="AB50" s="12"/>
      <c r="AC50" s="12"/>
      <c r="AG50" s="12"/>
      <c r="AH50" s="12"/>
      <c r="AI50" s="12"/>
      <c r="AJ50" s="12"/>
      <c r="AK50" s="12"/>
      <c r="AL50" s="14"/>
    </row>
    <row r="51" spans="2:38" ht="85.5" customHeight="1" x14ac:dyDescent="0.2">
      <c r="B51" s="100"/>
      <c r="C51" s="18"/>
      <c r="D51" s="16"/>
      <c r="E51" s="16"/>
      <c r="F51" s="20"/>
      <c r="G51" s="1074" t="s">
        <v>646</v>
      </c>
      <c r="H51" s="1075"/>
      <c r="I51" s="448"/>
      <c r="J51" s="449"/>
      <c r="K51" s="451"/>
      <c r="L51" s="503"/>
      <c r="M51" s="1020"/>
      <c r="N51" s="336"/>
      <c r="P51" s="555"/>
      <c r="Q51" s="673"/>
      <c r="R51" s="686"/>
      <c r="S51" s="266"/>
      <c r="T51" s="292"/>
      <c r="U51" s="15"/>
      <c r="Y51" s="12"/>
      <c r="Z51" s="12"/>
      <c r="AA51" s="12"/>
      <c r="AB51" s="12"/>
      <c r="AC51" s="12"/>
      <c r="AG51" s="12"/>
      <c r="AH51" s="12"/>
      <c r="AI51" s="12"/>
      <c r="AJ51" s="12"/>
      <c r="AK51" s="12"/>
      <c r="AL51" s="14"/>
    </row>
    <row r="52" spans="2:38" ht="15.75" customHeight="1" x14ac:dyDescent="0.2">
      <c r="B52" s="99"/>
      <c r="C52" s="84" t="s">
        <v>597</v>
      </c>
      <c r="D52" s="60"/>
      <c r="E52" s="60"/>
      <c r="F52" s="60"/>
      <c r="G52" s="60"/>
      <c r="H52" s="641"/>
      <c r="I52" s="442"/>
      <c r="J52" s="444"/>
      <c r="K52" s="444"/>
      <c r="L52" s="500"/>
      <c r="M52" s="1018"/>
      <c r="N52" s="383">
        <f>N53</f>
        <v>34.979999999999997</v>
      </c>
      <c r="P52" s="560"/>
      <c r="Q52" s="674"/>
      <c r="R52" s="684">
        <f>R53</f>
        <v>0</v>
      </c>
      <c r="S52" s="315">
        <f>S53</f>
        <v>34.979999999999997</v>
      </c>
      <c r="T52" s="666"/>
    </row>
    <row r="53" spans="2:38" ht="15.75" customHeight="1" x14ac:dyDescent="0.2">
      <c r="B53" s="99"/>
      <c r="C53" s="4"/>
      <c r="D53" s="110" t="s">
        <v>598</v>
      </c>
      <c r="E53" s="110"/>
      <c r="F53" s="111"/>
      <c r="G53" s="112"/>
      <c r="H53" s="426"/>
      <c r="I53" s="445"/>
      <c r="J53" s="447"/>
      <c r="K53" s="447"/>
      <c r="L53" s="501"/>
      <c r="M53" s="1019"/>
      <c r="N53" s="286">
        <f>SUM(N55:N58)</f>
        <v>34.979999999999997</v>
      </c>
      <c r="P53" s="557"/>
      <c r="Q53" s="675"/>
      <c r="R53" s="685">
        <f>SUM(R55:R58)</f>
        <v>0</v>
      </c>
      <c r="S53" s="316">
        <f>SUM(S55:S58)</f>
        <v>34.979999999999997</v>
      </c>
      <c r="T53" s="296"/>
      <c r="W53" s="14"/>
      <c r="X53" s="14"/>
      <c r="Y53" s="14"/>
      <c r="Z53" s="14"/>
      <c r="AE53" s="14"/>
      <c r="AF53" s="14"/>
      <c r="AG53" s="14"/>
      <c r="AH53" s="14"/>
    </row>
    <row r="54" spans="2:38" ht="15.75" customHeight="1" x14ac:dyDescent="0.2">
      <c r="B54" s="99"/>
      <c r="C54" s="4"/>
      <c r="D54" s="16"/>
      <c r="E54" s="85" t="s">
        <v>618</v>
      </c>
      <c r="F54" s="85" t="s">
        <v>599</v>
      </c>
      <c r="G54" s="17"/>
      <c r="H54" s="247"/>
      <c r="I54" s="448"/>
      <c r="J54" s="450"/>
      <c r="K54" s="450"/>
      <c r="L54" s="503"/>
      <c r="M54" s="1020"/>
      <c r="N54" s="336"/>
      <c r="P54" s="555"/>
      <c r="Q54" s="673"/>
      <c r="R54" s="686"/>
      <c r="S54" s="266"/>
      <c r="T54" s="292"/>
      <c r="U54" s="15"/>
      <c r="Y54" s="12"/>
      <c r="Z54" s="12"/>
      <c r="AA54" s="12"/>
      <c r="AB54" s="12"/>
      <c r="AC54" s="12"/>
      <c r="AG54" s="12"/>
      <c r="AH54" s="12"/>
      <c r="AI54" s="12"/>
      <c r="AJ54" s="12"/>
      <c r="AK54" s="12"/>
      <c r="AL54" s="14"/>
    </row>
    <row r="55" spans="2:38" ht="15.75" customHeight="1" x14ac:dyDescent="0.2">
      <c r="B55" s="100"/>
      <c r="C55" s="9"/>
      <c r="D55" s="85"/>
      <c r="E55" s="85"/>
      <c r="F55" s="20" t="s">
        <v>619</v>
      </c>
      <c r="G55" s="85" t="s">
        <v>587</v>
      </c>
      <c r="H55" s="429"/>
      <c r="I55" s="448" t="s">
        <v>153</v>
      </c>
      <c r="J55" s="449">
        <v>14.74</v>
      </c>
      <c r="K55" s="451">
        <f>N$3</f>
        <v>1</v>
      </c>
      <c r="L55" s="503">
        <f>J55*K55</f>
        <v>14.74</v>
      </c>
      <c r="M55" s="1020">
        <v>1</v>
      </c>
      <c r="N55" s="336">
        <f t="shared" ref="N55" si="11">L55*M55</f>
        <v>14.74</v>
      </c>
      <c r="P55" s="555">
        <f>SUM(L55)</f>
        <v>14.74</v>
      </c>
      <c r="Q55" s="673">
        <v>0</v>
      </c>
      <c r="R55" s="686">
        <f>SUM(N55*Q55)</f>
        <v>0</v>
      </c>
      <c r="S55" s="266">
        <f>SUM(N55-R55)</f>
        <v>14.74</v>
      </c>
      <c r="T55" s="293"/>
    </row>
    <row r="56" spans="2:38" ht="95.45" customHeight="1" x14ac:dyDescent="0.2">
      <c r="B56" s="100"/>
      <c r="C56" s="9"/>
      <c r="D56" s="85"/>
      <c r="E56" s="85"/>
      <c r="F56" s="17"/>
      <c r="G56" s="1074" t="s">
        <v>704</v>
      </c>
      <c r="H56" s="1075"/>
      <c r="I56" s="448"/>
      <c r="J56" s="449"/>
      <c r="K56" s="451"/>
      <c r="L56" s="503"/>
      <c r="M56" s="1020"/>
      <c r="N56" s="336"/>
      <c r="P56" s="555"/>
      <c r="Q56" s="673"/>
      <c r="R56" s="686"/>
      <c r="S56" s="266"/>
      <c r="T56" s="292"/>
    </row>
    <row r="57" spans="2:38" ht="15.75" customHeight="1" x14ac:dyDescent="0.2">
      <c r="B57" s="100"/>
      <c r="C57" s="9"/>
      <c r="D57" s="85"/>
      <c r="E57" s="85"/>
      <c r="F57" s="20" t="s">
        <v>620</v>
      </c>
      <c r="G57" s="85" t="s">
        <v>584</v>
      </c>
      <c r="H57" s="429"/>
      <c r="I57" s="448" t="s">
        <v>153</v>
      </c>
      <c r="J57" s="449">
        <v>20.239999999999998</v>
      </c>
      <c r="K57" s="451">
        <f>N$3</f>
        <v>1</v>
      </c>
      <c r="L57" s="503">
        <f t="shared" ref="L57" si="12">J57*K57</f>
        <v>20.239999999999998</v>
      </c>
      <c r="M57" s="1020">
        <v>1</v>
      </c>
      <c r="N57" s="336">
        <f t="shared" ref="N57" si="13">L57*M57</f>
        <v>20.239999999999998</v>
      </c>
      <c r="P57" s="555">
        <f>SUM(L57)</f>
        <v>20.239999999999998</v>
      </c>
      <c r="Q57" s="673">
        <v>0</v>
      </c>
      <c r="R57" s="686">
        <f>SUM(N57*Q57)</f>
        <v>0</v>
      </c>
      <c r="S57" s="266">
        <f>SUM(N57-R57)</f>
        <v>20.239999999999998</v>
      </c>
      <c r="T57" s="293"/>
    </row>
    <row r="58" spans="2:38" ht="122.25" customHeight="1" x14ac:dyDescent="0.2">
      <c r="B58" s="100"/>
      <c r="C58" s="9"/>
      <c r="D58" s="85"/>
      <c r="E58" s="85"/>
      <c r="F58" s="17"/>
      <c r="G58" s="1074" t="s">
        <v>704</v>
      </c>
      <c r="H58" s="1075"/>
      <c r="I58" s="448"/>
      <c r="J58" s="449"/>
      <c r="K58" s="451"/>
      <c r="L58" s="503"/>
      <c r="M58" s="1020"/>
      <c r="N58" s="336"/>
      <c r="P58" s="554"/>
      <c r="Q58" s="672"/>
      <c r="R58" s="688"/>
      <c r="S58" s="271"/>
      <c r="T58" s="292"/>
    </row>
    <row r="59" spans="2:38" ht="15.75" customHeight="1" x14ac:dyDescent="0.2">
      <c r="B59" s="122" t="s">
        <v>102</v>
      </c>
      <c r="C59" s="128"/>
      <c r="D59" s="124"/>
      <c r="E59" s="124"/>
      <c r="F59" s="125"/>
      <c r="G59" s="129"/>
      <c r="H59" s="427"/>
      <c r="I59" s="453"/>
      <c r="J59" s="454"/>
      <c r="K59" s="455"/>
      <c r="L59" s="653"/>
      <c r="M59" s="1021"/>
      <c r="N59" s="384">
        <f>N60+N98</f>
        <v>4.6500000000000004</v>
      </c>
      <c r="P59" s="558"/>
      <c r="Q59" s="676"/>
      <c r="R59" s="683">
        <f>R60+R98</f>
        <v>0</v>
      </c>
      <c r="S59" s="317">
        <f>S60+S98</f>
        <v>4.6500000000000004</v>
      </c>
      <c r="T59" s="665"/>
    </row>
    <row r="60" spans="2:38" ht="15.75" customHeight="1" x14ac:dyDescent="0.2">
      <c r="B60" s="100"/>
      <c r="C60" s="84" t="s">
        <v>103</v>
      </c>
      <c r="D60" s="87"/>
      <c r="E60" s="87"/>
      <c r="F60" s="59"/>
      <c r="G60" s="59"/>
      <c r="H60" s="428"/>
      <c r="I60" s="442"/>
      <c r="J60" s="443"/>
      <c r="K60" s="456"/>
      <c r="L60" s="500"/>
      <c r="M60" s="1018"/>
      <c r="N60" s="287">
        <f>N61+N70</f>
        <v>4.6500000000000004</v>
      </c>
      <c r="P60" s="552"/>
      <c r="Q60" s="670"/>
      <c r="R60" s="689">
        <f>R61+R70</f>
        <v>0</v>
      </c>
      <c r="S60" s="318">
        <f>S61+S70</f>
        <v>4.6500000000000004</v>
      </c>
      <c r="T60" s="666"/>
    </row>
    <row r="61" spans="2:38" ht="15.75" customHeight="1" x14ac:dyDescent="0.2">
      <c r="B61" s="100"/>
      <c r="C61" s="9"/>
      <c r="D61" s="110" t="s">
        <v>622</v>
      </c>
      <c r="E61" s="110"/>
      <c r="F61" s="116"/>
      <c r="G61" s="115"/>
      <c r="H61" s="340"/>
      <c r="I61" s="457"/>
      <c r="J61" s="458"/>
      <c r="K61" s="459"/>
      <c r="L61" s="654"/>
      <c r="M61" s="1022"/>
      <c r="N61" s="286">
        <f>SUM(N62:N69)</f>
        <v>4.6500000000000004</v>
      </c>
      <c r="P61" s="557"/>
      <c r="Q61" s="675"/>
      <c r="R61" s="685">
        <f>SUM(R62:R69)</f>
        <v>0</v>
      </c>
      <c r="S61" s="316">
        <f>SUM(S62:S69)</f>
        <v>4.6500000000000004</v>
      </c>
      <c r="T61" s="296"/>
    </row>
    <row r="62" spans="2:38" ht="15.75" customHeight="1" x14ac:dyDescent="0.2">
      <c r="B62" s="100"/>
      <c r="C62" s="18"/>
      <c r="D62" s="16"/>
      <c r="E62" s="20" t="s">
        <v>105</v>
      </c>
      <c r="F62" s="20" t="s">
        <v>106</v>
      </c>
      <c r="G62" s="18"/>
      <c r="H62" s="343"/>
      <c r="I62" s="448"/>
      <c r="J62" s="449"/>
      <c r="K62" s="451"/>
      <c r="L62" s="503"/>
      <c r="M62" s="1020"/>
      <c r="N62" s="336"/>
      <c r="P62" s="555"/>
      <c r="Q62" s="673"/>
      <c r="R62" s="686"/>
      <c r="S62" s="266"/>
      <c r="T62" s="292"/>
    </row>
    <row r="63" spans="2:38" ht="15.75" customHeight="1" x14ac:dyDescent="0.2">
      <c r="B63" s="100"/>
      <c r="C63" s="18"/>
      <c r="D63" s="16"/>
      <c r="E63" s="16"/>
      <c r="F63" s="20" t="s">
        <v>107</v>
      </c>
      <c r="G63" s="20" t="s">
        <v>581</v>
      </c>
      <c r="H63" s="339"/>
      <c r="I63" s="448" t="s">
        <v>61</v>
      </c>
      <c r="J63" s="449">
        <v>2.4700000000000002</v>
      </c>
      <c r="K63" s="451">
        <f>N$3</f>
        <v>1</v>
      </c>
      <c r="L63" s="503">
        <f>J63*K63</f>
        <v>2.4700000000000002</v>
      </c>
      <c r="M63" s="1020">
        <v>1</v>
      </c>
      <c r="N63" s="336">
        <f t="shared" ref="N63:N88" si="14">L63*M63</f>
        <v>2.4700000000000002</v>
      </c>
      <c r="P63" s="555">
        <f>SUM(L63)</f>
        <v>2.4700000000000002</v>
      </c>
      <c r="Q63" s="673">
        <v>0</v>
      </c>
      <c r="R63" s="686">
        <f>SUM(N63*Q63)</f>
        <v>0</v>
      </c>
      <c r="S63" s="266">
        <f>SUM(N63-R63)</f>
        <v>2.4700000000000002</v>
      </c>
      <c r="T63" s="293"/>
      <c r="U63" s="15"/>
      <c r="Y63" s="12"/>
      <c r="Z63" s="12"/>
      <c r="AA63" s="12"/>
      <c r="AB63" s="12"/>
      <c r="AC63" s="12"/>
      <c r="AG63" s="12"/>
      <c r="AH63" s="12"/>
      <c r="AI63" s="12"/>
      <c r="AJ63" s="12"/>
      <c r="AK63" s="12"/>
      <c r="AL63" s="14"/>
    </row>
    <row r="64" spans="2:38" ht="101.25" customHeight="1" x14ac:dyDescent="0.2">
      <c r="B64" s="100"/>
      <c r="C64" s="18"/>
      <c r="D64" s="16"/>
      <c r="E64" s="16"/>
      <c r="F64" s="6"/>
      <c r="G64" s="1074" t="s">
        <v>705</v>
      </c>
      <c r="H64" s="1075"/>
      <c r="I64" s="448"/>
      <c r="J64" s="449"/>
      <c r="K64" s="451"/>
      <c r="L64" s="503"/>
      <c r="M64" s="1020"/>
      <c r="N64" s="336"/>
      <c r="P64" s="555"/>
      <c r="Q64" s="673"/>
      <c r="R64" s="686"/>
      <c r="S64" s="266"/>
      <c r="T64" s="292"/>
      <c r="U64" s="15"/>
      <c r="Y64" s="12"/>
      <c r="Z64" s="12"/>
      <c r="AA64" s="12"/>
      <c r="AB64" s="12"/>
      <c r="AC64" s="12"/>
      <c r="AG64" s="12"/>
      <c r="AH64" s="12"/>
      <c r="AI64" s="12"/>
      <c r="AJ64" s="12"/>
      <c r="AK64" s="12"/>
      <c r="AL64" s="14"/>
    </row>
    <row r="65" spans="2:38" ht="15.75" customHeight="1" x14ac:dyDescent="0.2">
      <c r="B65" s="100"/>
      <c r="C65" s="18"/>
      <c r="D65" s="16"/>
      <c r="E65" s="16"/>
      <c r="F65" s="20" t="s">
        <v>621</v>
      </c>
      <c r="G65" s="20" t="s">
        <v>116</v>
      </c>
      <c r="H65" s="339"/>
      <c r="I65" s="448" t="s">
        <v>61</v>
      </c>
      <c r="J65" s="449">
        <v>2.1800000000000002</v>
      </c>
      <c r="K65" s="451">
        <f>N$3</f>
        <v>1</v>
      </c>
      <c r="L65" s="503">
        <f t="shared" ref="L65:L68" si="15">J65*K65</f>
        <v>2.1800000000000002</v>
      </c>
      <c r="M65" s="1020">
        <v>1</v>
      </c>
      <c r="N65" s="336">
        <f t="shared" ref="N65" si="16">L65*M65</f>
        <v>2.1800000000000002</v>
      </c>
      <c r="P65" s="555">
        <f>SUM(L65)</f>
        <v>2.1800000000000002</v>
      </c>
      <c r="Q65" s="673">
        <v>0</v>
      </c>
      <c r="R65" s="686">
        <f>SUM(N65*Q65)</f>
        <v>0</v>
      </c>
      <c r="S65" s="266">
        <f>SUM(N65-R65)</f>
        <v>2.1800000000000002</v>
      </c>
      <c r="T65" s="293"/>
      <c r="U65" s="15"/>
      <c r="Y65" s="12"/>
      <c r="Z65" s="12"/>
      <c r="AA65" s="12"/>
      <c r="AB65" s="12"/>
      <c r="AC65" s="12"/>
      <c r="AG65" s="12"/>
      <c r="AH65" s="12"/>
      <c r="AI65" s="12"/>
      <c r="AJ65" s="12"/>
      <c r="AK65" s="12"/>
      <c r="AL65" s="14"/>
    </row>
    <row r="66" spans="2:38" ht="91.9" customHeight="1" x14ac:dyDescent="0.2">
      <c r="B66" s="100"/>
      <c r="C66" s="18"/>
      <c r="D66" s="16"/>
      <c r="E66" s="16"/>
      <c r="F66" s="6"/>
      <c r="G66" s="1074" t="s">
        <v>706</v>
      </c>
      <c r="H66" s="1075"/>
      <c r="I66" s="448"/>
      <c r="J66" s="449"/>
      <c r="K66" s="451"/>
      <c r="L66" s="503"/>
      <c r="M66" s="1020"/>
      <c r="N66" s="336"/>
      <c r="P66" s="555"/>
      <c r="Q66" s="673"/>
      <c r="R66" s="686"/>
      <c r="S66" s="266"/>
      <c r="T66" s="292"/>
      <c r="U66" s="15"/>
      <c r="Y66" s="12"/>
      <c r="Z66" s="12"/>
      <c r="AA66" s="12"/>
      <c r="AB66" s="12"/>
      <c r="AC66" s="12"/>
      <c r="AG66" s="12"/>
      <c r="AH66" s="12"/>
      <c r="AI66" s="12"/>
      <c r="AJ66" s="12"/>
      <c r="AK66" s="12"/>
      <c r="AL66" s="14"/>
    </row>
    <row r="67" spans="2:38" ht="15.75" customHeight="1" x14ac:dyDescent="0.2">
      <c r="B67" s="100"/>
      <c r="C67" s="18"/>
      <c r="D67" s="16"/>
      <c r="E67" s="20" t="s">
        <v>129</v>
      </c>
      <c r="F67" s="20" t="s">
        <v>130</v>
      </c>
      <c r="G67" s="18"/>
      <c r="H67" s="343"/>
      <c r="I67" s="448"/>
      <c r="J67" s="449"/>
      <c r="K67" s="451"/>
      <c r="L67" s="503"/>
      <c r="M67" s="1020"/>
      <c r="N67" s="336"/>
      <c r="P67" s="555"/>
      <c r="Q67" s="673"/>
      <c r="R67" s="686"/>
      <c r="S67" s="266"/>
      <c r="T67" s="292"/>
    </row>
    <row r="68" spans="2:38" ht="15.75" customHeight="1" x14ac:dyDescent="0.2">
      <c r="B68" s="100"/>
      <c r="C68" s="18"/>
      <c r="D68" s="16"/>
      <c r="E68" s="16"/>
      <c r="F68" s="85" t="s">
        <v>131</v>
      </c>
      <c r="G68" s="85" t="s">
        <v>506</v>
      </c>
      <c r="I68" s="448" t="s">
        <v>153</v>
      </c>
      <c r="J68" s="449">
        <v>0</v>
      </c>
      <c r="K68" s="451">
        <f>N$3</f>
        <v>1</v>
      </c>
      <c r="L68" s="503">
        <f t="shared" si="15"/>
        <v>0</v>
      </c>
      <c r="M68" s="1020">
        <v>1</v>
      </c>
      <c r="N68" s="336">
        <f t="shared" ref="N68" si="17">L68*M68</f>
        <v>0</v>
      </c>
      <c r="P68" s="555">
        <f>SUM(L68)</f>
        <v>0</v>
      </c>
      <c r="Q68" s="673">
        <v>0</v>
      </c>
      <c r="R68" s="686">
        <f>SUM(N68*Q68)</f>
        <v>0</v>
      </c>
      <c r="S68" s="266">
        <f>SUM(N68-R68)</f>
        <v>0</v>
      </c>
      <c r="T68" s="293"/>
    </row>
    <row r="69" spans="2:38" ht="95.45" customHeight="1" x14ac:dyDescent="0.2">
      <c r="B69" s="100"/>
      <c r="C69" s="18"/>
      <c r="D69" s="16"/>
      <c r="E69" s="16"/>
      <c r="F69" s="85"/>
      <c r="G69" s="1074" t="s">
        <v>707</v>
      </c>
      <c r="H69" s="1075"/>
      <c r="I69" s="460"/>
      <c r="J69" s="461"/>
      <c r="K69" s="462"/>
      <c r="L69" s="503"/>
      <c r="M69" s="720"/>
      <c r="N69" s="336"/>
      <c r="P69" s="554"/>
      <c r="Q69" s="672"/>
      <c r="R69" s="687"/>
      <c r="S69" s="248"/>
      <c r="T69" s="292"/>
    </row>
    <row r="70" spans="2:38" ht="15.75" customHeight="1" x14ac:dyDescent="0.2">
      <c r="B70" s="100"/>
      <c r="C70" s="18"/>
      <c r="D70" s="114" t="s">
        <v>138</v>
      </c>
      <c r="E70" s="114"/>
      <c r="F70" s="111"/>
      <c r="G70" s="111"/>
      <c r="H70" s="344"/>
      <c r="I70" s="457"/>
      <c r="J70" s="458"/>
      <c r="K70" s="459"/>
      <c r="L70" s="654"/>
      <c r="M70" s="1022"/>
      <c r="N70" s="286">
        <f>SUM(N71:N75)</f>
        <v>0</v>
      </c>
      <c r="P70" s="557"/>
      <c r="Q70" s="675"/>
      <c r="R70" s="690">
        <f>SUM(R71:R75)</f>
        <v>0</v>
      </c>
      <c r="S70" s="702">
        <f>SUM(S71:S75)</f>
        <v>0</v>
      </c>
      <c r="T70" s="668"/>
    </row>
    <row r="71" spans="2:38" ht="15.75" customHeight="1" x14ac:dyDescent="0.2">
      <c r="B71" s="100"/>
      <c r="C71" s="18"/>
      <c r="D71" s="16"/>
      <c r="E71" s="20" t="s">
        <v>139</v>
      </c>
      <c r="F71" s="20" t="s">
        <v>140</v>
      </c>
      <c r="G71" s="17"/>
      <c r="H71" s="89"/>
      <c r="I71" s="448"/>
      <c r="J71" s="449"/>
      <c r="K71" s="451"/>
      <c r="L71" s="503"/>
      <c r="M71" s="1020"/>
      <c r="N71" s="336"/>
      <c r="P71" s="555"/>
      <c r="Q71" s="673"/>
      <c r="R71" s="686"/>
      <c r="S71" s="266"/>
      <c r="T71" s="295"/>
    </row>
    <row r="72" spans="2:38" ht="15.75" customHeight="1" x14ac:dyDescent="0.2">
      <c r="B72" s="100"/>
      <c r="C72" s="18"/>
      <c r="D72" s="16"/>
      <c r="E72" s="232"/>
      <c r="F72" s="20" t="s">
        <v>141</v>
      </c>
      <c r="G72" s="20" t="s">
        <v>142</v>
      </c>
      <c r="H72" s="89"/>
      <c r="I72" s="448" t="s">
        <v>87</v>
      </c>
      <c r="J72" s="449">
        <v>0</v>
      </c>
      <c r="K72" s="451">
        <f>N$3</f>
        <v>1</v>
      </c>
      <c r="L72" s="503">
        <f t="shared" ref="L72:L74" si="18">J72*K72</f>
        <v>0</v>
      </c>
      <c r="M72" s="1020">
        <v>1</v>
      </c>
      <c r="N72" s="336">
        <f>L72*M72</f>
        <v>0</v>
      </c>
      <c r="P72" s="555">
        <f>SUM(L72)</f>
        <v>0</v>
      </c>
      <c r="Q72" s="673">
        <v>0</v>
      </c>
      <c r="R72" s="686">
        <f>SUM(N72*Q72)</f>
        <v>0</v>
      </c>
      <c r="S72" s="266">
        <f>SUM(N72-R72)</f>
        <v>0</v>
      </c>
      <c r="T72" s="293"/>
    </row>
    <row r="73" spans="2:38" ht="93.6" customHeight="1" x14ac:dyDescent="0.2">
      <c r="B73" s="100"/>
      <c r="C73" s="18"/>
      <c r="D73" s="16"/>
      <c r="E73" s="232"/>
      <c r="F73" s="89"/>
      <c r="G73" s="1074" t="s">
        <v>708</v>
      </c>
      <c r="H73" s="1075"/>
      <c r="I73" s="448"/>
      <c r="J73" s="449"/>
      <c r="K73" s="451"/>
      <c r="L73" s="503"/>
      <c r="M73" s="1020"/>
      <c r="N73" s="336"/>
      <c r="P73" s="555"/>
      <c r="Q73" s="673"/>
      <c r="R73" s="686"/>
      <c r="S73" s="266"/>
      <c r="T73" s="292"/>
    </row>
    <row r="74" spans="2:38" ht="15.75" customHeight="1" x14ac:dyDescent="0.2">
      <c r="B74" s="100"/>
      <c r="C74" s="18"/>
      <c r="D74" s="16"/>
      <c r="E74" s="232"/>
      <c r="F74" s="20" t="s">
        <v>141</v>
      </c>
      <c r="G74" s="20" t="s">
        <v>143</v>
      </c>
      <c r="H74" s="89"/>
      <c r="I74" s="448" t="s">
        <v>87</v>
      </c>
      <c r="J74" s="449">
        <v>0</v>
      </c>
      <c r="K74" s="451">
        <f>N$3</f>
        <v>1</v>
      </c>
      <c r="L74" s="503">
        <f t="shared" si="18"/>
        <v>0</v>
      </c>
      <c r="M74" s="1020">
        <v>1</v>
      </c>
      <c r="N74" s="336">
        <f>L74*M74</f>
        <v>0</v>
      </c>
      <c r="P74" s="555">
        <f>SUM(L74)</f>
        <v>0</v>
      </c>
      <c r="Q74" s="673">
        <v>0</v>
      </c>
      <c r="R74" s="686">
        <f>SUM(N74*Q74)</f>
        <v>0</v>
      </c>
      <c r="S74" s="266">
        <f>SUM(N74-R74)</f>
        <v>0</v>
      </c>
      <c r="T74" s="293"/>
    </row>
    <row r="75" spans="2:38" ht="96.6" customHeight="1" x14ac:dyDescent="0.2">
      <c r="B75" s="100"/>
      <c r="C75" s="18"/>
      <c r="D75" s="16"/>
      <c r="E75" s="232"/>
      <c r="F75" s="89"/>
      <c r="G75" s="1074" t="s">
        <v>709</v>
      </c>
      <c r="H75" s="1075"/>
      <c r="I75" s="448"/>
      <c r="J75" s="449"/>
      <c r="K75" s="451"/>
      <c r="L75" s="503"/>
      <c r="M75" s="1020"/>
      <c r="N75" s="336"/>
      <c r="P75" s="555"/>
      <c r="Q75" s="673"/>
      <c r="R75" s="686"/>
      <c r="S75" s="266"/>
      <c r="T75" s="292"/>
    </row>
    <row r="76" spans="2:38" ht="15.75" customHeight="1" x14ac:dyDescent="0.2">
      <c r="B76" s="100"/>
      <c r="C76" s="84" t="s">
        <v>148</v>
      </c>
      <c r="D76" s="87"/>
      <c r="E76" s="87"/>
      <c r="F76" s="59"/>
      <c r="G76" s="59"/>
      <c r="H76" s="428"/>
      <c r="I76" s="442"/>
      <c r="J76" s="443"/>
      <c r="K76" s="456"/>
      <c r="L76" s="500"/>
      <c r="M76" s="1018"/>
      <c r="N76" s="287">
        <f>N77+N90+N94</f>
        <v>169.4</v>
      </c>
      <c r="P76" s="560"/>
      <c r="Q76" s="674"/>
      <c r="R76" s="689">
        <f>R77+R90+R94</f>
        <v>0</v>
      </c>
      <c r="S76" s="318">
        <f>S77+S90+S94</f>
        <v>169.4</v>
      </c>
      <c r="T76" s="666"/>
    </row>
    <row r="77" spans="2:38" ht="15.75" customHeight="1" x14ac:dyDescent="0.2">
      <c r="B77" s="100"/>
      <c r="C77" s="9"/>
      <c r="D77" s="110" t="s">
        <v>149</v>
      </c>
      <c r="E77" s="110"/>
      <c r="F77" s="111"/>
      <c r="G77" s="111"/>
      <c r="H77" s="430"/>
      <c r="I77" s="457"/>
      <c r="J77" s="458"/>
      <c r="K77" s="459"/>
      <c r="L77" s="654"/>
      <c r="M77" s="1022"/>
      <c r="N77" s="286">
        <f>SUM(N79:N89)</f>
        <v>165.4</v>
      </c>
      <c r="P77" s="557"/>
      <c r="Q77" s="675"/>
      <c r="R77" s="685">
        <f>SUM(R79:R89)</f>
        <v>0</v>
      </c>
      <c r="S77" s="316">
        <f>SUM(S79:S89)</f>
        <v>165.4</v>
      </c>
      <c r="T77" s="296"/>
    </row>
    <row r="78" spans="2:38" s="26" customFormat="1" ht="15.75" customHeight="1" x14ac:dyDescent="0.2">
      <c r="B78" s="101"/>
      <c r="C78" s="25"/>
      <c r="D78" s="25"/>
      <c r="E78" s="85" t="s">
        <v>156</v>
      </c>
      <c r="F78" s="85" t="s">
        <v>157</v>
      </c>
      <c r="G78" s="25"/>
      <c r="H78" s="431"/>
      <c r="I78" s="464"/>
      <c r="J78" s="461"/>
      <c r="K78" s="465"/>
      <c r="L78" s="503"/>
      <c r="M78" s="720"/>
      <c r="N78" s="336"/>
      <c r="P78" s="554"/>
      <c r="Q78" s="672"/>
      <c r="R78" s="687"/>
      <c r="S78" s="248"/>
      <c r="T78" s="292"/>
    </row>
    <row r="79" spans="2:38" s="26" customFormat="1" ht="15.75" customHeight="1" x14ac:dyDescent="0.2">
      <c r="B79" s="101"/>
      <c r="C79" s="25"/>
      <c r="D79" s="25"/>
      <c r="E79" s="25"/>
      <c r="F79" s="85" t="s">
        <v>158</v>
      </c>
      <c r="G79" s="85" t="s">
        <v>159</v>
      </c>
      <c r="H79" s="431"/>
      <c r="I79" s="448" t="s">
        <v>153</v>
      </c>
      <c r="J79" s="449">
        <v>41.35</v>
      </c>
      <c r="K79" s="462">
        <f>N$3</f>
        <v>1</v>
      </c>
      <c r="L79" s="503">
        <f t="shared" ref="L79:L88" si="19">J79*K79</f>
        <v>41.35</v>
      </c>
      <c r="M79" s="1020">
        <v>1</v>
      </c>
      <c r="N79" s="336">
        <f t="shared" ref="N79:N85" si="20">L79*M79</f>
        <v>41.35</v>
      </c>
      <c r="P79" s="555">
        <f>SUM(L79)</f>
        <v>41.35</v>
      </c>
      <c r="Q79" s="673">
        <v>0</v>
      </c>
      <c r="R79" s="686">
        <f>SUM(N79*Q79)</f>
        <v>0</v>
      </c>
      <c r="S79" s="266">
        <f>SUM(N79-R79)</f>
        <v>41.35</v>
      </c>
      <c r="T79" s="293"/>
    </row>
    <row r="80" spans="2:38" s="26" customFormat="1" ht="68.45" customHeight="1" x14ac:dyDescent="0.2">
      <c r="B80" s="101"/>
      <c r="C80" s="25"/>
      <c r="D80" s="25"/>
      <c r="E80" s="25"/>
      <c r="F80" s="41"/>
      <c r="G80" s="1074" t="s">
        <v>702</v>
      </c>
      <c r="H80" s="1075"/>
      <c r="I80" s="467"/>
      <c r="J80" s="461"/>
      <c r="K80" s="468"/>
      <c r="L80" s="503"/>
      <c r="M80" s="1020"/>
      <c r="N80" s="336"/>
      <c r="P80" s="555"/>
      <c r="Q80" s="673"/>
      <c r="R80" s="686"/>
      <c r="S80" s="266"/>
      <c r="T80" s="292"/>
    </row>
    <row r="81" spans="2:38" s="26" customFormat="1" ht="15.75" customHeight="1" x14ac:dyDescent="0.2">
      <c r="B81" s="101"/>
      <c r="C81" s="25"/>
      <c r="D81" s="25"/>
      <c r="E81" s="25"/>
      <c r="F81" s="85" t="s">
        <v>160</v>
      </c>
      <c r="G81" s="85" t="s">
        <v>161</v>
      </c>
      <c r="H81" s="431"/>
      <c r="I81" s="448" t="s">
        <v>153</v>
      </c>
      <c r="J81" s="449">
        <v>41.35</v>
      </c>
      <c r="K81" s="462">
        <f>N$3</f>
        <v>1</v>
      </c>
      <c r="L81" s="503">
        <f t="shared" si="19"/>
        <v>41.35</v>
      </c>
      <c r="M81" s="1020">
        <v>1</v>
      </c>
      <c r="N81" s="336">
        <f t="shared" si="20"/>
        <v>41.35</v>
      </c>
      <c r="P81" s="555">
        <f>SUM(L81)</f>
        <v>41.35</v>
      </c>
      <c r="Q81" s="673">
        <v>0</v>
      </c>
      <c r="R81" s="686">
        <f>SUM(N81*Q81)</f>
        <v>0</v>
      </c>
      <c r="S81" s="266">
        <f>SUM(N81-R81)</f>
        <v>41.35</v>
      </c>
      <c r="T81" s="293"/>
    </row>
    <row r="82" spans="2:38" s="26" customFormat="1" ht="72.75" customHeight="1" x14ac:dyDescent="0.2">
      <c r="B82" s="101"/>
      <c r="C82" s="25"/>
      <c r="D82" s="25"/>
      <c r="E82" s="25"/>
      <c r="F82" s="41"/>
      <c r="G82" s="1074" t="s">
        <v>700</v>
      </c>
      <c r="H82" s="1075"/>
      <c r="I82" s="467"/>
      <c r="J82" s="461"/>
      <c r="K82" s="468"/>
      <c r="L82" s="503"/>
      <c r="M82" s="1020"/>
      <c r="N82" s="336"/>
      <c r="P82" s="555"/>
      <c r="Q82" s="673"/>
      <c r="R82" s="686"/>
      <c r="S82" s="266"/>
      <c r="T82" s="292"/>
    </row>
    <row r="83" spans="2:38" s="26" customFormat="1" ht="15.75" customHeight="1" x14ac:dyDescent="0.2">
      <c r="B83" s="101"/>
      <c r="C83" s="25"/>
      <c r="D83" s="25"/>
      <c r="E83" s="25"/>
      <c r="F83" s="85" t="s">
        <v>162</v>
      </c>
      <c r="G83" s="85" t="s">
        <v>163</v>
      </c>
      <c r="H83" s="431"/>
      <c r="I83" s="448" t="s">
        <v>153</v>
      </c>
      <c r="J83" s="461">
        <v>0</v>
      </c>
      <c r="K83" s="462">
        <f>N$3</f>
        <v>1</v>
      </c>
      <c r="L83" s="503">
        <f t="shared" si="19"/>
        <v>0</v>
      </c>
      <c r="M83" s="1020">
        <v>1</v>
      </c>
      <c r="N83" s="336">
        <f t="shared" si="20"/>
        <v>0</v>
      </c>
      <c r="P83" s="555">
        <f>SUM(L83)</f>
        <v>0</v>
      </c>
      <c r="Q83" s="673">
        <v>0</v>
      </c>
      <c r="R83" s="686">
        <f>SUM(N83*Q83)</f>
        <v>0</v>
      </c>
      <c r="S83" s="266">
        <f>SUM(N83-R83)</f>
        <v>0</v>
      </c>
      <c r="T83" s="293"/>
    </row>
    <row r="84" spans="2:38" s="26" customFormat="1" ht="73.5" customHeight="1" x14ac:dyDescent="0.2">
      <c r="B84" s="101"/>
      <c r="C84" s="25"/>
      <c r="D84" s="25"/>
      <c r="E84" s="25"/>
      <c r="F84" s="41"/>
      <c r="G84" s="1074" t="s">
        <v>701</v>
      </c>
      <c r="H84" s="1075"/>
      <c r="I84" s="467"/>
      <c r="J84" s="461"/>
      <c r="K84" s="468"/>
      <c r="L84" s="503"/>
      <c r="M84" s="1020"/>
      <c r="N84" s="336"/>
      <c r="P84" s="555"/>
      <c r="Q84" s="673"/>
      <c r="R84" s="687"/>
      <c r="S84" s="248"/>
      <c r="T84" s="292"/>
    </row>
    <row r="85" spans="2:38" s="26" customFormat="1" ht="15.75" customHeight="1" x14ac:dyDescent="0.2">
      <c r="B85" s="101"/>
      <c r="C85" s="25"/>
      <c r="D85" s="25"/>
      <c r="E85" s="25"/>
      <c r="F85" s="85" t="s">
        <v>164</v>
      </c>
      <c r="G85" s="85" t="s">
        <v>165</v>
      </c>
      <c r="H85" s="27"/>
      <c r="I85" s="448" t="s">
        <v>153</v>
      </c>
      <c r="J85" s="449">
        <v>41.35</v>
      </c>
      <c r="K85" s="462">
        <f>N$3</f>
        <v>1</v>
      </c>
      <c r="L85" s="503">
        <f t="shared" si="19"/>
        <v>41.35</v>
      </c>
      <c r="M85" s="1020">
        <v>1</v>
      </c>
      <c r="N85" s="336">
        <f t="shared" si="20"/>
        <v>41.35</v>
      </c>
      <c r="P85" s="555">
        <f>SUM(L85)</f>
        <v>41.35</v>
      </c>
      <c r="Q85" s="673">
        <v>0</v>
      </c>
      <c r="R85" s="686">
        <f>SUM(N85*Q85)</f>
        <v>0</v>
      </c>
      <c r="S85" s="266">
        <f>SUM(N85-R85)</f>
        <v>41.35</v>
      </c>
      <c r="T85" s="293"/>
    </row>
    <row r="86" spans="2:38" s="26" customFormat="1" ht="69" customHeight="1" x14ac:dyDescent="0.2">
      <c r="B86" s="101"/>
      <c r="C86" s="25"/>
      <c r="D86" s="25"/>
      <c r="E86" s="25"/>
      <c r="F86" s="41"/>
      <c r="G86" s="1074" t="s">
        <v>648</v>
      </c>
      <c r="H86" s="1075"/>
      <c r="I86" s="467"/>
      <c r="J86" s="461"/>
      <c r="K86" s="468"/>
      <c r="L86" s="503"/>
      <c r="M86" s="1020"/>
      <c r="N86" s="336"/>
      <c r="P86" s="555"/>
      <c r="Q86" s="673"/>
      <c r="R86" s="686"/>
      <c r="S86" s="266"/>
      <c r="T86" s="295"/>
    </row>
    <row r="87" spans="2:38" ht="15" customHeight="1" x14ac:dyDescent="0.2">
      <c r="B87" s="100"/>
      <c r="C87" s="18"/>
      <c r="D87" s="16"/>
      <c r="E87" s="16" t="s">
        <v>602</v>
      </c>
      <c r="F87" s="20" t="s">
        <v>623</v>
      </c>
      <c r="G87" s="17"/>
      <c r="H87" s="343"/>
      <c r="I87" s="448"/>
      <c r="J87" s="449"/>
      <c r="K87" s="451"/>
      <c r="L87" s="503"/>
      <c r="M87" s="1020"/>
      <c r="N87" s="336"/>
      <c r="P87" s="555"/>
      <c r="Q87" s="673"/>
      <c r="R87" s="686"/>
      <c r="S87" s="266"/>
      <c r="T87" s="295"/>
      <c r="U87" s="15"/>
      <c r="Y87" s="12"/>
      <c r="Z87" s="12"/>
      <c r="AA87" s="12"/>
      <c r="AB87" s="12"/>
      <c r="AC87" s="12"/>
      <c r="AG87" s="12"/>
      <c r="AH87" s="12"/>
      <c r="AI87" s="12"/>
      <c r="AJ87" s="12"/>
      <c r="AK87" s="12"/>
      <c r="AL87" s="14"/>
    </row>
    <row r="88" spans="2:38" ht="15.75" customHeight="1" x14ac:dyDescent="0.2">
      <c r="B88" s="100"/>
      <c r="C88" s="9"/>
      <c r="D88" s="85"/>
      <c r="E88" s="85"/>
      <c r="F88" s="85" t="s">
        <v>603</v>
      </c>
      <c r="G88" s="85" t="s">
        <v>582</v>
      </c>
      <c r="H88" s="429"/>
      <c r="I88" s="448" t="s">
        <v>153</v>
      </c>
      <c r="J88" s="449">
        <v>41.35</v>
      </c>
      <c r="K88" s="451">
        <f>N$3</f>
        <v>1</v>
      </c>
      <c r="L88" s="503">
        <f t="shared" si="19"/>
        <v>41.35</v>
      </c>
      <c r="M88" s="1020">
        <v>1</v>
      </c>
      <c r="N88" s="336">
        <f t="shared" si="14"/>
        <v>41.35</v>
      </c>
      <c r="P88" s="555">
        <f>SUM(L88)</f>
        <v>41.35</v>
      </c>
      <c r="Q88" s="673">
        <v>0</v>
      </c>
      <c r="R88" s="686">
        <f>SUM(N88*Q88)</f>
        <v>0</v>
      </c>
      <c r="S88" s="266">
        <f>SUM(N88-R88)</f>
        <v>41.35</v>
      </c>
      <c r="T88" s="293"/>
    </row>
    <row r="89" spans="2:38" ht="86.45" customHeight="1" x14ac:dyDescent="0.2">
      <c r="B89" s="100"/>
      <c r="C89" s="9"/>
      <c r="D89" s="85"/>
      <c r="E89" s="85"/>
      <c r="F89" s="17"/>
      <c r="G89" s="1074" t="s">
        <v>710</v>
      </c>
      <c r="H89" s="1075"/>
      <c r="I89" s="448"/>
      <c r="J89" s="449"/>
      <c r="K89" s="451"/>
      <c r="L89" s="503"/>
      <c r="M89" s="1020"/>
      <c r="N89" s="336"/>
      <c r="P89" s="555"/>
      <c r="Q89" s="673"/>
      <c r="R89" s="687"/>
      <c r="S89" s="248"/>
      <c r="T89" s="295"/>
    </row>
    <row r="90" spans="2:38" ht="15.75" customHeight="1" x14ac:dyDescent="0.2">
      <c r="B90" s="100"/>
      <c r="C90" s="9"/>
      <c r="D90" s="110" t="s">
        <v>166</v>
      </c>
      <c r="E90" s="110"/>
      <c r="F90" s="111"/>
      <c r="G90" s="115"/>
      <c r="H90" s="340"/>
      <c r="I90" s="457"/>
      <c r="J90" s="458"/>
      <c r="K90" s="459"/>
      <c r="L90" s="654"/>
      <c r="M90" s="1022"/>
      <c r="N90" s="286">
        <f>SUM(N91:N93)</f>
        <v>3</v>
      </c>
      <c r="P90" s="557"/>
      <c r="Q90" s="675"/>
      <c r="R90" s="685">
        <f>SUM(R91:R93)</f>
        <v>0</v>
      </c>
      <c r="S90" s="316">
        <f>SUM(S91:S93)</f>
        <v>3</v>
      </c>
      <c r="T90" s="668"/>
    </row>
    <row r="91" spans="2:38" ht="15.75" customHeight="1" x14ac:dyDescent="0.2">
      <c r="B91" s="100"/>
      <c r="C91" s="9"/>
      <c r="D91" s="16"/>
      <c r="E91" s="85" t="s">
        <v>167</v>
      </c>
      <c r="F91" s="85" t="s">
        <v>168</v>
      </c>
      <c r="G91" s="17"/>
      <c r="H91" s="429"/>
      <c r="I91" s="575"/>
      <c r="J91" s="449"/>
      <c r="K91" s="451"/>
      <c r="L91" s="589"/>
      <c r="M91" s="1020"/>
      <c r="N91" s="336"/>
      <c r="P91" s="555"/>
      <c r="Q91" s="673"/>
      <c r="R91" s="686"/>
      <c r="S91" s="266"/>
      <c r="T91" s="292"/>
    </row>
    <row r="92" spans="2:38" ht="150.75" customHeight="1" x14ac:dyDescent="0.2">
      <c r="B92" s="100"/>
      <c r="C92" s="9"/>
      <c r="D92" s="16"/>
      <c r="E92" s="16"/>
      <c r="F92" s="1074" t="s">
        <v>668</v>
      </c>
      <c r="G92" s="1086"/>
      <c r="H92" s="1086"/>
      <c r="I92" s="460"/>
      <c r="J92" s="449"/>
      <c r="K92" s="451"/>
      <c r="L92" s="655"/>
      <c r="M92" s="1020"/>
      <c r="N92" s="336"/>
      <c r="P92" s="554"/>
      <c r="Q92" s="672"/>
      <c r="R92" s="691"/>
      <c r="S92" s="319"/>
      <c r="T92" s="292"/>
    </row>
    <row r="93" spans="2:38" ht="15.75" customHeight="1" x14ac:dyDescent="0.2">
      <c r="B93" s="100"/>
      <c r="C93" s="9"/>
      <c r="D93" s="16"/>
      <c r="E93" s="16"/>
      <c r="F93" s="85" t="s">
        <v>169</v>
      </c>
      <c r="G93" s="85" t="s">
        <v>510</v>
      </c>
      <c r="H93" s="642"/>
      <c r="I93" s="575" t="s">
        <v>83</v>
      </c>
      <c r="J93" s="449">
        <v>3</v>
      </c>
      <c r="K93" s="462">
        <f>N$3</f>
        <v>1</v>
      </c>
      <c r="L93" s="590">
        <f>J93*K93</f>
        <v>3</v>
      </c>
      <c r="M93" s="1020">
        <v>1</v>
      </c>
      <c r="N93" s="336">
        <f>L93*M93</f>
        <v>3</v>
      </c>
      <c r="P93" s="555">
        <f>SUM(L93)</f>
        <v>3</v>
      </c>
      <c r="Q93" s="673">
        <v>0</v>
      </c>
      <c r="R93" s="686">
        <f>SUM(N93*Q93)</f>
        <v>0</v>
      </c>
      <c r="S93" s="266">
        <f>SUM(N93-R93)</f>
        <v>3</v>
      </c>
      <c r="T93" s="293"/>
    </row>
    <row r="94" spans="2:38" ht="15.75" customHeight="1" x14ac:dyDescent="0.2">
      <c r="B94" s="100"/>
      <c r="C94" s="9"/>
      <c r="D94" s="110" t="s">
        <v>170</v>
      </c>
      <c r="E94" s="110"/>
      <c r="F94" s="116"/>
      <c r="G94" s="116"/>
      <c r="H94" s="430"/>
      <c r="I94" s="457"/>
      <c r="J94" s="458"/>
      <c r="K94" s="459"/>
      <c r="L94" s="654"/>
      <c r="M94" s="1022"/>
      <c r="N94" s="286">
        <f>SUM(N95:N97)</f>
        <v>1</v>
      </c>
      <c r="P94" s="557"/>
      <c r="Q94" s="675"/>
      <c r="R94" s="685">
        <f>SUM(R95:R97)</f>
        <v>0</v>
      </c>
      <c r="S94" s="316">
        <f>SUM(S95:S97)</f>
        <v>1</v>
      </c>
      <c r="T94" s="296"/>
    </row>
    <row r="95" spans="2:38" ht="15.75" customHeight="1" x14ac:dyDescent="0.2">
      <c r="B95" s="100"/>
      <c r="C95" s="9"/>
      <c r="D95" s="16"/>
      <c r="E95" s="85" t="s">
        <v>171</v>
      </c>
      <c r="F95" s="85" t="s">
        <v>172</v>
      </c>
      <c r="G95" s="10"/>
      <c r="H95" s="429"/>
      <c r="I95" s="575"/>
      <c r="J95" s="449"/>
      <c r="K95" s="577"/>
      <c r="L95" s="503"/>
      <c r="M95" s="1020"/>
      <c r="N95" s="336"/>
      <c r="P95" s="555"/>
      <c r="Q95" s="673"/>
      <c r="R95" s="686"/>
      <c r="S95" s="266"/>
      <c r="T95" s="292"/>
    </row>
    <row r="96" spans="2:38" ht="175.5" customHeight="1" x14ac:dyDescent="0.2">
      <c r="B96" s="100"/>
      <c r="C96" s="9"/>
      <c r="D96" s="16"/>
      <c r="E96" s="232"/>
      <c r="F96" s="1074" t="s">
        <v>669</v>
      </c>
      <c r="G96" s="1086"/>
      <c r="H96" s="1086"/>
      <c r="I96" s="575"/>
      <c r="J96" s="449"/>
      <c r="K96" s="577"/>
      <c r="L96" s="503"/>
      <c r="M96" s="1020"/>
      <c r="N96" s="336"/>
      <c r="P96" s="555"/>
      <c r="Q96" s="673"/>
      <c r="R96" s="686"/>
      <c r="S96" s="266"/>
      <c r="T96" s="292"/>
    </row>
    <row r="97" spans="2:20" ht="15.75" customHeight="1" x14ac:dyDescent="0.2">
      <c r="B97" s="100"/>
      <c r="C97" s="9"/>
      <c r="D97" s="16"/>
      <c r="E97" s="232"/>
      <c r="F97" s="85" t="s">
        <v>173</v>
      </c>
      <c r="G97" s="85" t="s">
        <v>511</v>
      </c>
      <c r="H97" s="109"/>
      <c r="I97" s="575" t="s">
        <v>83</v>
      </c>
      <c r="J97" s="449">
        <v>1</v>
      </c>
      <c r="K97" s="577">
        <f>N$3</f>
        <v>1</v>
      </c>
      <c r="L97" s="503">
        <f t="shared" ref="L97" si="21">J97*K97</f>
        <v>1</v>
      </c>
      <c r="M97" s="1020">
        <v>1</v>
      </c>
      <c r="N97" s="336">
        <f>L97*M97</f>
        <v>1</v>
      </c>
      <c r="P97" s="555">
        <f>SUM(L97)</f>
        <v>1</v>
      </c>
      <c r="Q97" s="673">
        <v>0</v>
      </c>
      <c r="R97" s="686">
        <f>SUM(N97*Q97)</f>
        <v>0</v>
      </c>
      <c r="S97" s="266">
        <f>SUM(N97-R97)</f>
        <v>1</v>
      </c>
      <c r="T97" s="293"/>
    </row>
    <row r="98" spans="2:20" ht="15.75" customHeight="1" x14ac:dyDescent="0.2">
      <c r="B98" s="102"/>
      <c r="C98" s="62" t="s">
        <v>175</v>
      </c>
      <c r="D98" s="73"/>
      <c r="E98" s="73"/>
      <c r="F98" s="62"/>
      <c r="G98" s="73"/>
      <c r="H98" s="345"/>
      <c r="I98" s="531"/>
      <c r="J98" s="470"/>
      <c r="K98" s="532"/>
      <c r="L98" s="723"/>
      <c r="M98" s="1023"/>
      <c r="N98" s="287">
        <f>N99</f>
        <v>0</v>
      </c>
      <c r="P98" s="664"/>
      <c r="Q98" s="677"/>
      <c r="R98" s="692">
        <f>R99</f>
        <v>0</v>
      </c>
      <c r="S98" s="703">
        <f>S99</f>
        <v>0</v>
      </c>
      <c r="T98" s="669"/>
    </row>
    <row r="99" spans="2:20" ht="15.75" customHeight="1" x14ac:dyDescent="0.2">
      <c r="B99" s="102"/>
      <c r="C99" s="9"/>
      <c r="D99" s="114" t="s">
        <v>176</v>
      </c>
      <c r="E99" s="114"/>
      <c r="F99" s="114"/>
      <c r="G99" s="148"/>
      <c r="H99" s="346"/>
      <c r="I99" s="533"/>
      <c r="J99" s="474"/>
      <c r="K99" s="534"/>
      <c r="L99" s="660"/>
      <c r="M99" s="1024"/>
      <c r="N99" s="286">
        <f>SUM(N100:N108)</f>
        <v>0</v>
      </c>
      <c r="P99" s="557"/>
      <c r="Q99" s="675"/>
      <c r="R99" s="690">
        <f>SUM(R100:R108)</f>
        <v>0</v>
      </c>
      <c r="S99" s="702">
        <f>SUM(S100:S108)</f>
        <v>0</v>
      </c>
      <c r="T99" s="296"/>
    </row>
    <row r="100" spans="2:20" ht="15.75" customHeight="1" x14ac:dyDescent="0.2">
      <c r="B100" s="102"/>
      <c r="C100" s="9"/>
      <c r="D100" s="9"/>
      <c r="E100" s="85" t="s">
        <v>177</v>
      </c>
      <c r="F100" s="85" t="s">
        <v>178</v>
      </c>
      <c r="G100" s="9"/>
      <c r="H100" s="27"/>
      <c r="I100" s="448" t="s">
        <v>153</v>
      </c>
      <c r="J100" s="461">
        <v>0</v>
      </c>
      <c r="K100" s="462">
        <f>N$3</f>
        <v>1</v>
      </c>
      <c r="L100" s="503">
        <f>J100*K100</f>
        <v>0</v>
      </c>
      <c r="M100" s="720">
        <v>1</v>
      </c>
      <c r="N100" s="336">
        <f>L100*M100</f>
        <v>0</v>
      </c>
      <c r="P100" s="555">
        <f>SUM(L100)</f>
        <v>0</v>
      </c>
      <c r="Q100" s="673">
        <v>0</v>
      </c>
      <c r="R100" s="686">
        <f>SUM(N100*Q100)</f>
        <v>0</v>
      </c>
      <c r="S100" s="266">
        <f>SUM(N100-R100)</f>
        <v>0</v>
      </c>
      <c r="T100" s="293"/>
    </row>
    <row r="101" spans="2:20" ht="80.25" customHeight="1" x14ac:dyDescent="0.2">
      <c r="B101" s="102"/>
      <c r="C101" s="9"/>
      <c r="D101" s="9"/>
      <c r="E101" s="9"/>
      <c r="F101" s="1085" t="s">
        <v>670</v>
      </c>
      <c r="G101" s="1086"/>
      <c r="H101" s="1086"/>
      <c r="I101" s="448"/>
      <c r="J101" s="461"/>
      <c r="K101" s="462"/>
      <c r="L101" s="589"/>
      <c r="M101" s="720"/>
      <c r="N101" s="336"/>
      <c r="P101" s="555"/>
      <c r="Q101" s="673"/>
      <c r="R101" s="691"/>
      <c r="S101" s="319"/>
      <c r="T101" s="292"/>
    </row>
    <row r="102" spans="2:20" ht="15.75" customHeight="1" x14ac:dyDescent="0.2">
      <c r="B102" s="102"/>
      <c r="C102" s="9"/>
      <c r="D102" s="9"/>
      <c r="E102" s="85" t="s">
        <v>179</v>
      </c>
      <c r="F102" s="85" t="s">
        <v>180</v>
      </c>
      <c r="G102" s="9"/>
      <c r="H102" s="27"/>
      <c r="I102" s="448"/>
      <c r="J102" s="461"/>
      <c r="K102" s="462"/>
      <c r="L102" s="724"/>
      <c r="M102" s="720"/>
      <c r="N102" s="336"/>
      <c r="P102" s="555">
        <f>SUM(L102)</f>
        <v>0</v>
      </c>
      <c r="Q102" s="673">
        <v>0</v>
      </c>
      <c r="R102" s="686">
        <f>SUM(N102*Q102)</f>
        <v>0</v>
      </c>
      <c r="S102" s="266">
        <f>SUM(N102-R102)</f>
        <v>0</v>
      </c>
      <c r="T102" s="293"/>
    </row>
    <row r="103" spans="2:20" ht="68.25" customHeight="1" x14ac:dyDescent="0.2">
      <c r="B103" s="102"/>
      <c r="C103" s="9"/>
      <c r="D103" s="9"/>
      <c r="E103" s="9"/>
      <c r="F103" s="1085" t="s">
        <v>671</v>
      </c>
      <c r="G103" s="1086"/>
      <c r="H103" s="1086"/>
      <c r="I103" s="448"/>
      <c r="J103" s="461"/>
      <c r="K103" s="462"/>
      <c r="L103" s="590"/>
      <c r="M103" s="720"/>
      <c r="N103" s="336"/>
      <c r="P103" s="555"/>
      <c r="Q103" s="673"/>
      <c r="R103" s="686"/>
      <c r="S103" s="266"/>
      <c r="T103" s="293"/>
    </row>
    <row r="104" spans="2:20" ht="15.75" customHeight="1" x14ac:dyDescent="0.2">
      <c r="B104" s="102"/>
      <c r="C104" s="9"/>
      <c r="D104" s="9"/>
      <c r="E104" s="9"/>
      <c r="F104" s="85" t="s">
        <v>181</v>
      </c>
      <c r="G104" s="85" t="s">
        <v>182</v>
      </c>
      <c r="H104" s="109"/>
      <c r="I104" s="448" t="s">
        <v>153</v>
      </c>
      <c r="J104" s="461">
        <v>0</v>
      </c>
      <c r="K104" s="462">
        <f>N$3</f>
        <v>1</v>
      </c>
      <c r="L104" s="503">
        <f t="shared" ref="L104:L108" si="22">J104*K104</f>
        <v>0</v>
      </c>
      <c r="M104" s="720">
        <v>1</v>
      </c>
      <c r="N104" s="336">
        <f>L104*M104</f>
        <v>0</v>
      </c>
      <c r="P104" s="555">
        <f>SUM(L104)</f>
        <v>0</v>
      </c>
      <c r="Q104" s="673">
        <v>0</v>
      </c>
      <c r="R104" s="686">
        <f>SUM(N104*Q104)</f>
        <v>0</v>
      </c>
      <c r="S104" s="266">
        <f>SUM(N104-R104)</f>
        <v>0</v>
      </c>
      <c r="T104" s="293"/>
    </row>
    <row r="105" spans="2:20" ht="15.75" customHeight="1" x14ac:dyDescent="0.2">
      <c r="B105" s="102"/>
      <c r="C105" s="9"/>
      <c r="D105" s="9"/>
      <c r="E105" s="85" t="s">
        <v>185</v>
      </c>
      <c r="F105" s="85" t="s">
        <v>186</v>
      </c>
      <c r="G105" s="9"/>
      <c r="H105" s="27"/>
      <c r="I105" s="448"/>
      <c r="J105" s="461"/>
      <c r="K105" s="462"/>
      <c r="L105" s="503"/>
      <c r="M105" s="720"/>
      <c r="N105" s="336"/>
      <c r="P105" s="554"/>
      <c r="Q105" s="672"/>
      <c r="R105" s="688"/>
      <c r="S105" s="271"/>
      <c r="T105" s="292"/>
    </row>
    <row r="106" spans="2:20" ht="65.25" customHeight="1" x14ac:dyDescent="0.2">
      <c r="B106" s="102"/>
      <c r="C106" s="9"/>
      <c r="D106" s="9"/>
      <c r="E106" s="9"/>
      <c r="F106" s="1085" t="s">
        <v>650</v>
      </c>
      <c r="G106" s="1086"/>
      <c r="H106" s="1086"/>
      <c r="I106" s="448"/>
      <c r="J106" s="461"/>
      <c r="K106" s="462"/>
      <c r="L106" s="503"/>
      <c r="M106" s="720"/>
      <c r="N106" s="336"/>
      <c r="P106" s="555"/>
      <c r="Q106" s="673"/>
      <c r="R106" s="686"/>
      <c r="S106" s="266"/>
      <c r="T106" s="292"/>
    </row>
    <row r="107" spans="2:20" ht="15.75" customHeight="1" x14ac:dyDescent="0.2">
      <c r="B107" s="102"/>
      <c r="C107" s="9"/>
      <c r="D107" s="9"/>
      <c r="E107" s="27"/>
      <c r="F107" s="85" t="s">
        <v>187</v>
      </c>
      <c r="G107" s="85" t="s">
        <v>188</v>
      </c>
      <c r="H107" s="435"/>
      <c r="I107" s="448" t="s">
        <v>189</v>
      </c>
      <c r="J107" s="461">
        <v>0</v>
      </c>
      <c r="K107" s="462">
        <f>N$3</f>
        <v>1</v>
      </c>
      <c r="L107" s="503">
        <f t="shared" si="22"/>
        <v>0</v>
      </c>
      <c r="M107" s="720">
        <v>1</v>
      </c>
      <c r="N107" s="336">
        <f>L107*M107</f>
        <v>0</v>
      </c>
      <c r="P107" s="555">
        <f>SUM(L107)</f>
        <v>0</v>
      </c>
      <c r="Q107" s="673">
        <v>0</v>
      </c>
      <c r="R107" s="686">
        <f>SUM(N107*Q107)</f>
        <v>0</v>
      </c>
      <c r="S107" s="266">
        <f>SUM(N107-R107)</f>
        <v>0</v>
      </c>
      <c r="T107" s="293"/>
    </row>
    <row r="108" spans="2:20" ht="15.75" customHeight="1" x14ac:dyDescent="0.2">
      <c r="B108" s="102"/>
      <c r="C108" s="9"/>
      <c r="D108" s="9"/>
      <c r="E108" s="27"/>
      <c r="F108" s="85" t="s">
        <v>190</v>
      </c>
      <c r="G108" s="85" t="s">
        <v>191</v>
      </c>
      <c r="H108" s="435"/>
      <c r="I108" s="448" t="s">
        <v>189</v>
      </c>
      <c r="J108" s="461">
        <v>0</v>
      </c>
      <c r="K108" s="462">
        <f>N$3</f>
        <v>1</v>
      </c>
      <c r="L108" s="503">
        <f t="shared" si="22"/>
        <v>0</v>
      </c>
      <c r="M108" s="720">
        <v>1</v>
      </c>
      <c r="N108" s="336">
        <f>L108*M108</f>
        <v>0</v>
      </c>
      <c r="P108" s="555">
        <f>SUM(L108)</f>
        <v>0</v>
      </c>
      <c r="Q108" s="673">
        <v>0</v>
      </c>
      <c r="R108" s="686">
        <f>SUM(N108*Q108)</f>
        <v>0</v>
      </c>
      <c r="S108" s="266">
        <f>SUM(N108-R108)</f>
        <v>0</v>
      </c>
      <c r="T108" s="293"/>
    </row>
    <row r="109" spans="2:20" ht="15.75" customHeight="1" x14ac:dyDescent="0.2">
      <c r="B109" s="122" t="s">
        <v>624</v>
      </c>
      <c r="C109" s="128"/>
      <c r="D109" s="124"/>
      <c r="E109" s="124"/>
      <c r="F109" s="125"/>
      <c r="G109" s="129"/>
      <c r="H109" s="427"/>
      <c r="I109" s="453"/>
      <c r="J109" s="454"/>
      <c r="K109" s="455"/>
      <c r="L109" s="653"/>
      <c r="M109" s="1021"/>
      <c r="N109" s="384">
        <f>N110+N117</f>
        <v>28.38</v>
      </c>
      <c r="P109" s="558"/>
      <c r="Q109" s="676"/>
      <c r="R109" s="683">
        <f>R110+R117</f>
        <v>0</v>
      </c>
      <c r="S109" s="317">
        <f>S110+S117</f>
        <v>28.38</v>
      </c>
      <c r="T109" s="665"/>
    </row>
    <row r="110" spans="2:20" ht="15.75" customHeight="1" x14ac:dyDescent="0.2">
      <c r="B110" s="100"/>
      <c r="C110" s="84" t="s">
        <v>625</v>
      </c>
      <c r="D110" s="87"/>
      <c r="E110" s="87"/>
      <c r="F110" s="59"/>
      <c r="G110" s="59"/>
      <c r="H110" s="428"/>
      <c r="I110" s="442"/>
      <c r="J110" s="443"/>
      <c r="K110" s="456"/>
      <c r="L110" s="500"/>
      <c r="M110" s="1018"/>
      <c r="N110" s="287">
        <f>N111</f>
        <v>28.38</v>
      </c>
      <c r="P110" s="560"/>
      <c r="Q110" s="674"/>
      <c r="R110" s="689">
        <f>R111</f>
        <v>0</v>
      </c>
      <c r="S110" s="318">
        <f>S111</f>
        <v>28.38</v>
      </c>
      <c r="T110" s="666"/>
    </row>
    <row r="111" spans="2:20" ht="15.75" customHeight="1" x14ac:dyDescent="0.2">
      <c r="B111" s="100"/>
      <c r="C111" s="9"/>
      <c r="D111" s="114" t="s">
        <v>626</v>
      </c>
      <c r="E111" s="114"/>
      <c r="F111" s="114"/>
      <c r="G111" s="115"/>
      <c r="H111" s="340"/>
      <c r="I111" s="457"/>
      <c r="J111" s="458"/>
      <c r="K111" s="459"/>
      <c r="L111" s="654"/>
      <c r="M111" s="1022"/>
      <c r="N111" s="286">
        <f>SUM(N112:N116)</f>
        <v>28.38</v>
      </c>
      <c r="P111" s="557"/>
      <c r="Q111" s="675"/>
      <c r="R111" s="685">
        <f>SUM(R112:R116)</f>
        <v>0</v>
      </c>
      <c r="S111" s="316">
        <f>SUM(S112:S116)</f>
        <v>28.38</v>
      </c>
      <c r="T111" s="296"/>
    </row>
    <row r="112" spans="2:20" ht="15.75" customHeight="1" x14ac:dyDescent="0.2">
      <c r="B112" s="100"/>
      <c r="C112" s="18"/>
      <c r="D112" s="16"/>
      <c r="E112" s="20" t="s">
        <v>195</v>
      </c>
      <c r="F112" s="20" t="s">
        <v>627</v>
      </c>
      <c r="G112" s="18"/>
      <c r="H112" s="343"/>
      <c r="I112" s="448"/>
      <c r="J112" s="449"/>
      <c r="K112" s="451"/>
      <c r="L112" s="503"/>
      <c r="M112" s="1020"/>
      <c r="N112" s="336"/>
      <c r="P112" s="555"/>
      <c r="Q112" s="673"/>
      <c r="R112" s="687"/>
      <c r="S112" s="248"/>
      <c r="T112" s="292"/>
    </row>
    <row r="113" spans="2:20" ht="21.75" customHeight="1" x14ac:dyDescent="0.2">
      <c r="B113" s="100"/>
      <c r="C113" s="9"/>
      <c r="D113" s="85"/>
      <c r="E113" s="85"/>
      <c r="F113" s="20" t="s">
        <v>197</v>
      </c>
      <c r="G113" s="85" t="s">
        <v>583</v>
      </c>
      <c r="H113" s="429"/>
      <c r="I113" s="448" t="s">
        <v>153</v>
      </c>
      <c r="J113" s="449">
        <v>14.1</v>
      </c>
      <c r="K113" s="451">
        <f>N$3</f>
        <v>1</v>
      </c>
      <c r="L113" s="503">
        <f t="shared" ref="L113:L115" si="23">J113*K113</f>
        <v>14.1</v>
      </c>
      <c r="M113" s="1020">
        <v>1</v>
      </c>
      <c r="N113" s="336">
        <f t="shared" ref="N113" si="24">L113*M113</f>
        <v>14.1</v>
      </c>
      <c r="P113" s="555">
        <f>SUM(L113)</f>
        <v>14.1</v>
      </c>
      <c r="Q113" s="673">
        <v>0</v>
      </c>
      <c r="R113" s="686">
        <f>SUM(N113*Q113)</f>
        <v>0</v>
      </c>
      <c r="S113" s="266">
        <f>SUM(N113-R113)</f>
        <v>14.1</v>
      </c>
      <c r="T113" s="293"/>
    </row>
    <row r="114" spans="2:20" ht="81.599999999999994" customHeight="1" x14ac:dyDescent="0.2">
      <c r="B114" s="100"/>
      <c r="C114" s="9"/>
      <c r="D114" s="85"/>
      <c r="E114" s="85"/>
      <c r="F114" s="17"/>
      <c r="G114" s="1074" t="s">
        <v>710</v>
      </c>
      <c r="H114" s="1075"/>
      <c r="I114" s="448"/>
      <c r="J114" s="449"/>
      <c r="K114" s="451"/>
      <c r="L114" s="503"/>
      <c r="M114" s="1020"/>
      <c r="N114" s="336"/>
      <c r="P114" s="555"/>
      <c r="Q114" s="673"/>
      <c r="R114" s="687"/>
      <c r="S114" s="248"/>
      <c r="T114" s="292"/>
    </row>
    <row r="115" spans="2:20" ht="15.75" customHeight="1" x14ac:dyDescent="0.2">
      <c r="B115" s="100"/>
      <c r="C115" s="9"/>
      <c r="D115" s="85"/>
      <c r="E115" s="85"/>
      <c r="F115" s="20" t="s">
        <v>628</v>
      </c>
      <c r="G115" s="85" t="s">
        <v>585</v>
      </c>
      <c r="H115" s="429"/>
      <c r="I115" s="448" t="s">
        <v>153</v>
      </c>
      <c r="J115" s="449">
        <v>14.28</v>
      </c>
      <c r="K115" s="451">
        <f>N$3</f>
        <v>1</v>
      </c>
      <c r="L115" s="503">
        <f t="shared" si="23"/>
        <v>14.28</v>
      </c>
      <c r="M115" s="1020">
        <v>1</v>
      </c>
      <c r="N115" s="336">
        <f t="shared" ref="N115" si="25">L115*M115</f>
        <v>14.28</v>
      </c>
      <c r="P115" s="555">
        <f>SUM(L115)</f>
        <v>14.28</v>
      </c>
      <c r="Q115" s="673">
        <v>0</v>
      </c>
      <c r="R115" s="686">
        <f>SUM(N115*Q115)</f>
        <v>0</v>
      </c>
      <c r="S115" s="266">
        <f>SUM(N115-R115)</f>
        <v>14.28</v>
      </c>
      <c r="T115" s="293"/>
    </row>
    <row r="116" spans="2:20" ht="83.45" customHeight="1" x14ac:dyDescent="0.2">
      <c r="B116" s="100"/>
      <c r="C116" s="9"/>
      <c r="D116" s="85"/>
      <c r="E116" s="85"/>
      <c r="F116" s="17"/>
      <c r="G116" s="1074" t="s">
        <v>710</v>
      </c>
      <c r="H116" s="1075"/>
      <c r="I116" s="448"/>
      <c r="J116" s="449"/>
      <c r="K116" s="451"/>
      <c r="L116" s="503"/>
      <c r="M116" s="1020"/>
      <c r="N116" s="336"/>
      <c r="P116" s="555"/>
      <c r="Q116" s="673"/>
      <c r="R116" s="686"/>
      <c r="S116" s="266"/>
      <c r="T116" s="292"/>
    </row>
    <row r="117" spans="2:20" ht="15.75" customHeight="1" x14ac:dyDescent="0.2">
      <c r="B117" s="102"/>
      <c r="C117" s="84" t="s">
        <v>210</v>
      </c>
      <c r="D117" s="63"/>
      <c r="E117" s="63"/>
      <c r="F117" s="61"/>
      <c r="G117" s="63"/>
      <c r="H117" s="433"/>
      <c r="I117" s="469"/>
      <c r="J117" s="470"/>
      <c r="K117" s="471"/>
      <c r="L117" s="658"/>
      <c r="M117" s="1023"/>
      <c r="N117" s="287">
        <f>N118+N141+N153</f>
        <v>0</v>
      </c>
      <c r="P117" s="552"/>
      <c r="Q117" s="670"/>
      <c r="R117" s="689">
        <f>R118+R141+R153</f>
        <v>0</v>
      </c>
      <c r="S117" s="318">
        <f>S118+S141+S153</f>
        <v>0</v>
      </c>
      <c r="T117" s="666"/>
    </row>
    <row r="118" spans="2:20" ht="15.75" customHeight="1" x14ac:dyDescent="0.2">
      <c r="B118" s="102"/>
      <c r="C118" s="9"/>
      <c r="D118" s="114" t="s">
        <v>211</v>
      </c>
      <c r="E118" s="114"/>
      <c r="F118" s="114"/>
      <c r="G118" s="148"/>
      <c r="H118" s="346"/>
      <c r="I118" s="533"/>
      <c r="J118" s="474"/>
      <c r="K118" s="534"/>
      <c r="L118" s="660"/>
      <c r="M118" s="1024"/>
      <c r="N118" s="286">
        <f>SUM(N119:N140)</f>
        <v>0</v>
      </c>
      <c r="P118" s="557"/>
      <c r="Q118" s="675"/>
      <c r="R118" s="685">
        <f>SUM(R119:R140)</f>
        <v>0</v>
      </c>
      <c r="S118" s="316">
        <f>SUM(S119:S140)</f>
        <v>0</v>
      </c>
      <c r="T118" s="296"/>
    </row>
    <row r="119" spans="2:20" ht="15.75" customHeight="1" x14ac:dyDescent="0.2">
      <c r="B119" s="102"/>
      <c r="C119" s="9"/>
      <c r="D119" s="9"/>
      <c r="E119" s="85" t="s">
        <v>212</v>
      </c>
      <c r="F119" s="85" t="s">
        <v>213</v>
      </c>
      <c r="G119" s="9"/>
      <c r="H119" s="27"/>
      <c r="I119" s="448"/>
      <c r="J119" s="461"/>
      <c r="K119" s="462"/>
      <c r="L119" s="503"/>
      <c r="M119" s="720"/>
      <c r="N119" s="336"/>
      <c r="P119" s="554"/>
      <c r="Q119" s="672"/>
      <c r="R119" s="688"/>
      <c r="S119" s="271"/>
      <c r="T119" s="292"/>
    </row>
    <row r="120" spans="2:20" ht="15.75" customHeight="1" x14ac:dyDescent="0.2">
      <c r="B120" s="102"/>
      <c r="C120" s="9"/>
      <c r="D120" s="9"/>
      <c r="E120" s="9"/>
      <c r="F120" s="85" t="s">
        <v>214</v>
      </c>
      <c r="G120" s="85" t="s">
        <v>215</v>
      </c>
      <c r="H120" s="27"/>
      <c r="I120" s="448" t="s">
        <v>153</v>
      </c>
      <c r="J120" s="449">
        <v>0</v>
      </c>
      <c r="K120" s="451">
        <f>N$3</f>
        <v>1</v>
      </c>
      <c r="L120" s="503">
        <f t="shared" ref="L120:L139" si="26">J120*K120</f>
        <v>0</v>
      </c>
      <c r="M120" s="1020">
        <v>1</v>
      </c>
      <c r="N120" s="336">
        <f t="shared" ref="N120:N128" si="27">L120*M120</f>
        <v>0</v>
      </c>
      <c r="P120" s="555">
        <f>SUM(L120)</f>
        <v>0</v>
      </c>
      <c r="Q120" s="673">
        <v>0</v>
      </c>
      <c r="R120" s="686">
        <f>SUM(N120*Q120)</f>
        <v>0</v>
      </c>
      <c r="S120" s="266">
        <f>SUM(N120-R120)</f>
        <v>0</v>
      </c>
      <c r="T120" s="293"/>
    </row>
    <row r="121" spans="2:20" ht="65.45" customHeight="1" x14ac:dyDescent="0.2">
      <c r="B121" s="102"/>
      <c r="C121" s="9"/>
      <c r="D121" s="9"/>
      <c r="E121" s="9"/>
      <c r="F121" s="85"/>
      <c r="G121" s="1074" t="s">
        <v>702</v>
      </c>
      <c r="H121" s="1075"/>
      <c r="I121" s="448"/>
      <c r="J121" s="461"/>
      <c r="K121" s="462"/>
      <c r="L121" s="503"/>
      <c r="M121" s="720"/>
      <c r="N121" s="336"/>
      <c r="P121" s="555"/>
      <c r="Q121" s="673"/>
      <c r="R121" s="686"/>
      <c r="S121" s="266"/>
      <c r="T121" s="292"/>
    </row>
    <row r="122" spans="2:20" ht="15.75" customHeight="1" x14ac:dyDescent="0.2">
      <c r="B122" s="102"/>
      <c r="C122" s="9"/>
      <c r="D122" s="9"/>
      <c r="E122" s="9"/>
      <c r="F122" s="85" t="s">
        <v>216</v>
      </c>
      <c r="G122" s="85" t="s">
        <v>217</v>
      </c>
      <c r="H122" s="27"/>
      <c r="I122" s="448" t="s">
        <v>153</v>
      </c>
      <c r="J122" s="449">
        <v>0</v>
      </c>
      <c r="K122" s="451">
        <f>N$3</f>
        <v>1</v>
      </c>
      <c r="L122" s="503">
        <f t="shared" si="26"/>
        <v>0</v>
      </c>
      <c r="M122" s="1020">
        <v>1</v>
      </c>
      <c r="N122" s="336">
        <f t="shared" si="27"/>
        <v>0</v>
      </c>
      <c r="P122" s="555">
        <f>SUM(L122)</f>
        <v>0</v>
      </c>
      <c r="Q122" s="673">
        <v>0</v>
      </c>
      <c r="R122" s="686">
        <f>SUM(N122*Q122)</f>
        <v>0</v>
      </c>
      <c r="S122" s="266">
        <f>SUM(N122-R122)</f>
        <v>0</v>
      </c>
      <c r="T122" s="293"/>
    </row>
    <row r="123" spans="2:20" ht="67.150000000000006" customHeight="1" x14ac:dyDescent="0.2">
      <c r="B123" s="102"/>
      <c r="C123" s="9"/>
      <c r="D123" s="9"/>
      <c r="E123" s="9"/>
      <c r="F123" s="85"/>
      <c r="G123" s="1074" t="s">
        <v>700</v>
      </c>
      <c r="H123" s="1075"/>
      <c r="I123" s="448"/>
      <c r="J123" s="449"/>
      <c r="K123" s="451"/>
      <c r="L123" s="503"/>
      <c r="M123" s="1020"/>
      <c r="N123" s="336"/>
      <c r="P123" s="554"/>
      <c r="Q123" s="672"/>
      <c r="R123" s="688"/>
      <c r="S123" s="271"/>
      <c r="T123" s="292"/>
    </row>
    <row r="124" spans="2:20" ht="15.75" customHeight="1" x14ac:dyDescent="0.2">
      <c r="B124" s="102"/>
      <c r="C124" s="9"/>
      <c r="D124" s="9"/>
      <c r="E124" s="9"/>
      <c r="F124" s="85" t="s">
        <v>218</v>
      </c>
      <c r="G124" s="85" t="s">
        <v>163</v>
      </c>
      <c r="H124" s="27"/>
      <c r="I124" s="448" t="s">
        <v>153</v>
      </c>
      <c r="J124" s="461">
        <v>0</v>
      </c>
      <c r="K124" s="462">
        <f>N$3</f>
        <v>1</v>
      </c>
      <c r="L124" s="503">
        <f t="shared" si="26"/>
        <v>0</v>
      </c>
      <c r="M124" s="1020">
        <v>1</v>
      </c>
      <c r="N124" s="336">
        <f t="shared" si="27"/>
        <v>0</v>
      </c>
      <c r="P124" s="555">
        <f>SUM(L124)</f>
        <v>0</v>
      </c>
      <c r="Q124" s="673">
        <v>0</v>
      </c>
      <c r="R124" s="686">
        <f>SUM(N124*Q124)</f>
        <v>0</v>
      </c>
      <c r="S124" s="266">
        <f>SUM(N124-R124)</f>
        <v>0</v>
      </c>
      <c r="T124" s="293"/>
    </row>
    <row r="125" spans="2:20" ht="66.599999999999994" customHeight="1" x14ac:dyDescent="0.2">
      <c r="B125" s="102"/>
      <c r="C125" s="9"/>
      <c r="D125" s="9"/>
      <c r="E125" s="9"/>
      <c r="F125" s="85"/>
      <c r="G125" s="1074" t="s">
        <v>701</v>
      </c>
      <c r="H125" s="1075"/>
      <c r="I125" s="448"/>
      <c r="J125" s="449"/>
      <c r="K125" s="451"/>
      <c r="L125" s="503"/>
      <c r="M125" s="1020"/>
      <c r="N125" s="336"/>
      <c r="P125" s="555"/>
      <c r="Q125" s="673"/>
      <c r="R125" s="686"/>
      <c r="S125" s="266"/>
      <c r="T125" s="292"/>
    </row>
    <row r="126" spans="2:20" ht="15.75" customHeight="1" x14ac:dyDescent="0.2">
      <c r="B126" s="102"/>
      <c r="C126" s="9"/>
      <c r="D126" s="9"/>
      <c r="E126" s="9"/>
      <c r="F126" s="85" t="s">
        <v>219</v>
      </c>
      <c r="G126" s="85" t="s">
        <v>220</v>
      </c>
      <c r="H126" s="24"/>
      <c r="I126" s="448" t="s">
        <v>153</v>
      </c>
      <c r="J126" s="461">
        <v>0</v>
      </c>
      <c r="K126" s="462">
        <f>N$3</f>
        <v>1</v>
      </c>
      <c r="L126" s="503">
        <f t="shared" si="26"/>
        <v>0</v>
      </c>
      <c r="M126" s="1020">
        <v>1</v>
      </c>
      <c r="N126" s="336">
        <f t="shared" si="27"/>
        <v>0</v>
      </c>
      <c r="P126" s="555">
        <f>SUM(L126)</f>
        <v>0</v>
      </c>
      <c r="Q126" s="673">
        <v>0</v>
      </c>
      <c r="R126" s="686">
        <f>SUM(N126*Q126)</f>
        <v>0</v>
      </c>
      <c r="S126" s="266">
        <f>SUM(N126-R126)</f>
        <v>0</v>
      </c>
      <c r="T126" s="293"/>
    </row>
    <row r="127" spans="2:20" ht="63.6" customHeight="1" x14ac:dyDescent="0.2">
      <c r="B127" s="102"/>
      <c r="C127" s="9"/>
      <c r="D127" s="9"/>
      <c r="E127" s="9"/>
      <c r="F127" s="85"/>
      <c r="G127" s="1074" t="s">
        <v>673</v>
      </c>
      <c r="H127" s="1075"/>
      <c r="I127" s="448"/>
      <c r="J127" s="449"/>
      <c r="K127" s="451"/>
      <c r="L127" s="503"/>
      <c r="M127" s="1020"/>
      <c r="N127" s="336"/>
      <c r="P127" s="555"/>
      <c r="Q127" s="673"/>
      <c r="R127" s="686"/>
      <c r="S127" s="266"/>
      <c r="T127" s="292"/>
    </row>
    <row r="128" spans="2:20" ht="15.75" customHeight="1" x14ac:dyDescent="0.2">
      <c r="B128" s="102"/>
      <c r="C128" s="9"/>
      <c r="D128" s="9"/>
      <c r="E128" s="9"/>
      <c r="F128" s="85" t="s">
        <v>221</v>
      </c>
      <c r="G128" s="85" t="s">
        <v>222</v>
      </c>
      <c r="H128" s="27"/>
      <c r="I128" s="448" t="s">
        <v>153</v>
      </c>
      <c r="J128" s="461">
        <v>0</v>
      </c>
      <c r="K128" s="462">
        <f>N$3</f>
        <v>1</v>
      </c>
      <c r="L128" s="503">
        <f t="shared" si="26"/>
        <v>0</v>
      </c>
      <c r="M128" s="1020">
        <v>1</v>
      </c>
      <c r="N128" s="336">
        <f t="shared" si="27"/>
        <v>0</v>
      </c>
      <c r="P128" s="555">
        <f>SUM(L128)</f>
        <v>0</v>
      </c>
      <c r="Q128" s="673">
        <v>0</v>
      </c>
      <c r="R128" s="686">
        <f>SUM(N128*Q128)</f>
        <v>0</v>
      </c>
      <c r="S128" s="266">
        <f>SUM(N128-R128)</f>
        <v>0</v>
      </c>
      <c r="T128" s="293"/>
    </row>
    <row r="129" spans="2:20" ht="72" customHeight="1" x14ac:dyDescent="0.2">
      <c r="B129" s="102"/>
      <c r="C129" s="9"/>
      <c r="D129" s="9"/>
      <c r="E129" s="9"/>
      <c r="F129" s="85"/>
      <c r="G129" s="1074" t="s">
        <v>648</v>
      </c>
      <c r="H129" s="1075"/>
      <c r="I129" s="448"/>
      <c r="J129" s="449"/>
      <c r="K129" s="451"/>
      <c r="L129" s="503"/>
      <c r="M129" s="1020"/>
      <c r="N129" s="336"/>
      <c r="P129" s="555"/>
      <c r="Q129" s="673"/>
      <c r="R129" s="686"/>
      <c r="S129" s="266"/>
      <c r="T129" s="292"/>
    </row>
    <row r="130" spans="2:20" ht="15.75" customHeight="1" x14ac:dyDescent="0.2">
      <c r="B130" s="102"/>
      <c r="C130" s="9"/>
      <c r="D130" s="9"/>
      <c r="E130" s="85" t="s">
        <v>223</v>
      </c>
      <c r="F130" s="85" t="s">
        <v>224</v>
      </c>
      <c r="G130" s="9"/>
      <c r="H130" s="27"/>
      <c r="I130" s="448"/>
      <c r="J130" s="461"/>
      <c r="K130" s="462"/>
      <c r="L130" s="503"/>
      <c r="M130" s="1020"/>
      <c r="N130" s="336"/>
      <c r="P130" s="555"/>
      <c r="Q130" s="673"/>
      <c r="R130" s="686"/>
      <c r="S130" s="266"/>
      <c r="T130" s="292"/>
    </row>
    <row r="131" spans="2:20" ht="15.75" customHeight="1" x14ac:dyDescent="0.2">
      <c r="B131" s="102"/>
      <c r="C131" s="9"/>
      <c r="D131" s="9"/>
      <c r="E131" s="9"/>
      <c r="F131" s="85" t="s">
        <v>225</v>
      </c>
      <c r="G131" s="85" t="s">
        <v>215</v>
      </c>
      <c r="H131" s="24"/>
      <c r="I131" s="448" t="s">
        <v>153</v>
      </c>
      <c r="J131" s="461">
        <v>0</v>
      </c>
      <c r="K131" s="462">
        <f>N$3</f>
        <v>1</v>
      </c>
      <c r="L131" s="503">
        <f t="shared" si="26"/>
        <v>0</v>
      </c>
      <c r="M131" s="1020">
        <v>1</v>
      </c>
      <c r="N131" s="336">
        <f>L131*M131</f>
        <v>0</v>
      </c>
      <c r="P131" s="555">
        <f>SUM(L131)</f>
        <v>0</v>
      </c>
      <c r="Q131" s="673">
        <v>0</v>
      </c>
      <c r="R131" s="686">
        <f>SUM(N131*Q131)</f>
        <v>0</v>
      </c>
      <c r="S131" s="266">
        <f>SUM(N131-R131)</f>
        <v>0</v>
      </c>
      <c r="T131" s="293"/>
    </row>
    <row r="132" spans="2:20" ht="72.75" customHeight="1" x14ac:dyDescent="0.2">
      <c r="B132" s="102"/>
      <c r="C132" s="9"/>
      <c r="D132" s="9"/>
      <c r="E132" s="9"/>
      <c r="F132" s="85"/>
      <c r="G132" s="1074" t="s">
        <v>702</v>
      </c>
      <c r="H132" s="1075"/>
      <c r="I132" s="448"/>
      <c r="J132" s="449"/>
      <c r="K132" s="451"/>
      <c r="L132" s="503"/>
      <c r="M132" s="1020"/>
      <c r="N132" s="336"/>
      <c r="P132" s="554"/>
      <c r="Q132" s="672"/>
      <c r="R132" s="693"/>
      <c r="S132" s="278"/>
      <c r="T132" s="292"/>
    </row>
    <row r="133" spans="2:20" ht="15.75" customHeight="1" x14ac:dyDescent="0.2">
      <c r="B133" s="102"/>
      <c r="C133" s="9"/>
      <c r="D133" s="9"/>
      <c r="E133" s="9"/>
      <c r="F133" s="85" t="s">
        <v>226</v>
      </c>
      <c r="G133" s="85" t="s">
        <v>227</v>
      </c>
      <c r="H133" s="24"/>
      <c r="I133" s="448" t="s">
        <v>153</v>
      </c>
      <c r="J133" s="461">
        <v>0</v>
      </c>
      <c r="K133" s="462">
        <f>N$3</f>
        <v>1</v>
      </c>
      <c r="L133" s="503">
        <f t="shared" si="26"/>
        <v>0</v>
      </c>
      <c r="M133" s="1020">
        <v>1</v>
      </c>
      <c r="N133" s="336">
        <f t="shared" ref="N133:N139" si="28">L133*M133</f>
        <v>0</v>
      </c>
      <c r="P133" s="555">
        <f>SUM(L133)</f>
        <v>0</v>
      </c>
      <c r="Q133" s="673">
        <v>0</v>
      </c>
      <c r="R133" s="686">
        <f>SUM(N133*Q133)</f>
        <v>0</v>
      </c>
      <c r="S133" s="266">
        <f>SUM(N133-R133)</f>
        <v>0</v>
      </c>
      <c r="T133" s="293"/>
    </row>
    <row r="134" spans="2:20" ht="51.75" customHeight="1" x14ac:dyDescent="0.2">
      <c r="B134" s="102"/>
      <c r="C134" s="9"/>
      <c r="D134" s="9"/>
      <c r="E134" s="9"/>
      <c r="F134" s="85"/>
      <c r="G134" s="1074" t="s">
        <v>699</v>
      </c>
      <c r="H134" s="1075"/>
      <c r="I134" s="448"/>
      <c r="J134" s="449"/>
      <c r="K134" s="451"/>
      <c r="L134" s="503"/>
      <c r="M134" s="1020"/>
      <c r="N134" s="336"/>
      <c r="P134" s="555"/>
      <c r="Q134" s="673"/>
      <c r="R134" s="686"/>
      <c r="S134" s="266"/>
      <c r="T134" s="292"/>
    </row>
    <row r="135" spans="2:20" ht="15.75" customHeight="1" x14ac:dyDescent="0.2">
      <c r="B135" s="102"/>
      <c r="C135" s="9"/>
      <c r="D135" s="9"/>
      <c r="E135" s="9"/>
      <c r="F135" s="85" t="s">
        <v>228</v>
      </c>
      <c r="G135" s="85" t="s">
        <v>163</v>
      </c>
      <c r="H135" s="27"/>
      <c r="I135" s="448" t="s">
        <v>153</v>
      </c>
      <c r="J135" s="461">
        <v>0</v>
      </c>
      <c r="K135" s="462">
        <f>N$3</f>
        <v>1</v>
      </c>
      <c r="L135" s="503">
        <f t="shared" si="26"/>
        <v>0</v>
      </c>
      <c r="M135" s="1020">
        <v>1</v>
      </c>
      <c r="N135" s="336">
        <f t="shared" si="28"/>
        <v>0</v>
      </c>
      <c r="P135" s="555">
        <f>SUM(L135)</f>
        <v>0</v>
      </c>
      <c r="Q135" s="673">
        <v>0</v>
      </c>
      <c r="R135" s="686">
        <f>SUM(N135*Q135)</f>
        <v>0</v>
      </c>
      <c r="S135" s="266">
        <f>SUM(N135-R135)</f>
        <v>0</v>
      </c>
      <c r="T135" s="293"/>
    </row>
    <row r="136" spans="2:20" ht="70.5" customHeight="1" x14ac:dyDescent="0.2">
      <c r="B136" s="102"/>
      <c r="C136" s="9"/>
      <c r="D136" s="9"/>
      <c r="E136" s="9"/>
      <c r="F136" s="85"/>
      <c r="G136" s="1074" t="s">
        <v>701</v>
      </c>
      <c r="H136" s="1075"/>
      <c r="I136" s="448"/>
      <c r="J136" s="449"/>
      <c r="K136" s="451"/>
      <c r="L136" s="503"/>
      <c r="M136" s="1020"/>
      <c r="N136" s="336"/>
      <c r="P136" s="555"/>
      <c r="Q136" s="673"/>
      <c r="R136" s="686"/>
      <c r="S136" s="266"/>
      <c r="T136" s="292"/>
    </row>
    <row r="137" spans="2:20" ht="15.75" customHeight="1" x14ac:dyDescent="0.2">
      <c r="B137" s="102"/>
      <c r="C137" s="9"/>
      <c r="D137" s="9"/>
      <c r="E137" s="9"/>
      <c r="F137" s="85" t="s">
        <v>229</v>
      </c>
      <c r="G137" s="85" t="s">
        <v>230</v>
      </c>
      <c r="H137" s="24"/>
      <c r="I137" s="448" t="s">
        <v>153</v>
      </c>
      <c r="J137" s="461">
        <v>0</v>
      </c>
      <c r="K137" s="462">
        <f>N$3</f>
        <v>1</v>
      </c>
      <c r="L137" s="503">
        <f t="shared" si="26"/>
        <v>0</v>
      </c>
      <c r="M137" s="1020">
        <v>1</v>
      </c>
      <c r="N137" s="336">
        <f t="shared" si="28"/>
        <v>0</v>
      </c>
      <c r="P137" s="555">
        <f>SUM(L137)</f>
        <v>0</v>
      </c>
      <c r="Q137" s="673">
        <v>0</v>
      </c>
      <c r="R137" s="686">
        <f>SUM(N137*Q137)</f>
        <v>0</v>
      </c>
      <c r="S137" s="266">
        <f>SUM(N137-R137)</f>
        <v>0</v>
      </c>
      <c r="T137" s="293"/>
    </row>
    <row r="138" spans="2:20" ht="71.45" customHeight="1" x14ac:dyDescent="0.2">
      <c r="B138" s="102"/>
      <c r="C138" s="9"/>
      <c r="D138" s="9"/>
      <c r="E138" s="9"/>
      <c r="F138" s="85"/>
      <c r="G138" s="1074" t="s">
        <v>673</v>
      </c>
      <c r="H138" s="1075"/>
      <c r="I138" s="448"/>
      <c r="J138" s="449"/>
      <c r="K138" s="451"/>
      <c r="L138" s="503"/>
      <c r="M138" s="1020"/>
      <c r="N138" s="336"/>
      <c r="P138" s="555"/>
      <c r="Q138" s="673"/>
      <c r="R138" s="686"/>
      <c r="S138" s="266"/>
      <c r="T138" s="292"/>
    </row>
    <row r="139" spans="2:20" ht="15.75" customHeight="1" x14ac:dyDescent="0.2">
      <c r="B139" s="102"/>
      <c r="C139" s="9"/>
      <c r="D139" s="9"/>
      <c r="E139" s="9"/>
      <c r="F139" s="85" t="s">
        <v>231</v>
      </c>
      <c r="G139" s="85" t="s">
        <v>232</v>
      </c>
      <c r="H139" s="27"/>
      <c r="I139" s="448" t="s">
        <v>153</v>
      </c>
      <c r="J139" s="461">
        <v>0</v>
      </c>
      <c r="K139" s="462">
        <f>N$3</f>
        <v>1</v>
      </c>
      <c r="L139" s="503">
        <f t="shared" si="26"/>
        <v>0</v>
      </c>
      <c r="M139" s="1020">
        <v>1</v>
      </c>
      <c r="N139" s="336">
        <f t="shared" si="28"/>
        <v>0</v>
      </c>
      <c r="P139" s="555">
        <f>SUM(L139)</f>
        <v>0</v>
      </c>
      <c r="Q139" s="673">
        <v>0</v>
      </c>
      <c r="R139" s="686">
        <f>SUM(N139*Q139)</f>
        <v>0</v>
      </c>
      <c r="S139" s="266">
        <f>SUM(N139-R139)</f>
        <v>0</v>
      </c>
      <c r="T139" s="293"/>
    </row>
    <row r="140" spans="2:20" ht="81.75" customHeight="1" x14ac:dyDescent="0.2">
      <c r="B140" s="102"/>
      <c r="C140" s="9"/>
      <c r="D140" s="9"/>
      <c r="E140" s="9"/>
      <c r="F140" s="85"/>
      <c r="G140" s="1074" t="s">
        <v>648</v>
      </c>
      <c r="H140" s="1075"/>
      <c r="I140" s="448"/>
      <c r="J140" s="449"/>
      <c r="K140" s="451"/>
      <c r="L140" s="503"/>
      <c r="M140" s="1020"/>
      <c r="N140" s="336"/>
      <c r="P140" s="555"/>
      <c r="Q140" s="673"/>
      <c r="R140" s="686"/>
      <c r="S140" s="266"/>
      <c r="T140" s="292"/>
    </row>
    <row r="141" spans="2:20" ht="15.75" customHeight="1" x14ac:dyDescent="0.2">
      <c r="B141" s="102"/>
      <c r="C141" s="9"/>
      <c r="D141" s="110" t="s">
        <v>233</v>
      </c>
      <c r="E141" s="110"/>
      <c r="F141" s="116"/>
      <c r="G141" s="118"/>
      <c r="H141" s="434"/>
      <c r="I141" s="473"/>
      <c r="J141" s="474"/>
      <c r="K141" s="475"/>
      <c r="L141" s="659"/>
      <c r="M141" s="1024"/>
      <c r="N141" s="286">
        <f>SUM(N143:N152)</f>
        <v>0</v>
      </c>
      <c r="P141" s="557"/>
      <c r="Q141" s="675"/>
      <c r="R141" s="685">
        <f>SUM(R143:R152)</f>
        <v>0</v>
      </c>
      <c r="S141" s="316">
        <f>SUM(S143:S152)</f>
        <v>0</v>
      </c>
      <c r="T141" s="296"/>
    </row>
    <row r="142" spans="2:20" ht="15.75" customHeight="1" x14ac:dyDescent="0.2">
      <c r="B142" s="102"/>
      <c r="C142" s="9"/>
      <c r="D142" s="9"/>
      <c r="E142" s="85" t="s">
        <v>234</v>
      </c>
      <c r="F142" s="85" t="s">
        <v>235</v>
      </c>
      <c r="G142" s="9"/>
      <c r="H142" s="27"/>
      <c r="I142" s="448" t="s">
        <v>153</v>
      </c>
      <c r="J142" s="461">
        <v>0</v>
      </c>
      <c r="K142" s="462">
        <f>N$3</f>
        <v>1</v>
      </c>
      <c r="L142" s="503">
        <f>J142*K142</f>
        <v>0</v>
      </c>
      <c r="M142" s="720">
        <v>1</v>
      </c>
      <c r="N142" s="336">
        <f>L142*M142</f>
        <v>0</v>
      </c>
      <c r="P142" s="555">
        <f>SUM(L142)</f>
        <v>0</v>
      </c>
      <c r="Q142" s="673">
        <v>0</v>
      </c>
      <c r="R142" s="686">
        <f>SUM(N142*Q142)</f>
        <v>0</v>
      </c>
      <c r="S142" s="266">
        <f>SUM(N142-R142)</f>
        <v>0</v>
      </c>
      <c r="T142" s="293"/>
    </row>
    <row r="143" spans="2:20" ht="73.5" customHeight="1" x14ac:dyDescent="0.2">
      <c r="B143" s="102"/>
      <c r="C143" s="9"/>
      <c r="D143" s="9"/>
      <c r="E143" s="9"/>
      <c r="F143" s="1085" t="s">
        <v>674</v>
      </c>
      <c r="G143" s="1086"/>
      <c r="H143" s="1086"/>
      <c r="I143" s="448"/>
      <c r="J143" s="461"/>
      <c r="K143" s="462"/>
      <c r="L143" s="503"/>
      <c r="M143" s="720"/>
      <c r="N143" s="336"/>
      <c r="P143" s="554"/>
      <c r="Q143" s="672"/>
      <c r="R143" s="691"/>
      <c r="S143" s="319"/>
      <c r="T143" s="292"/>
    </row>
    <row r="144" spans="2:20" ht="15.75" customHeight="1" x14ac:dyDescent="0.2">
      <c r="B144" s="102"/>
      <c r="C144" s="9"/>
      <c r="D144" s="9"/>
      <c r="E144" s="85" t="s">
        <v>236</v>
      </c>
      <c r="F144" s="85" t="s">
        <v>237</v>
      </c>
      <c r="G144" s="9"/>
      <c r="H144" s="27"/>
      <c r="I144" s="448"/>
      <c r="J144" s="461"/>
      <c r="K144" s="462"/>
      <c r="L144" s="503"/>
      <c r="M144" s="720"/>
      <c r="N144" s="336"/>
      <c r="P144" s="555"/>
      <c r="Q144" s="673"/>
      <c r="R144" s="686"/>
      <c r="S144" s="266"/>
      <c r="T144" s="292"/>
    </row>
    <row r="145" spans="2:20" ht="15.75" customHeight="1" x14ac:dyDescent="0.2">
      <c r="B145" s="102"/>
      <c r="C145" s="9"/>
      <c r="D145" s="9"/>
      <c r="E145" s="9"/>
      <c r="F145" s="85" t="s">
        <v>238</v>
      </c>
      <c r="G145" s="85" t="s">
        <v>239</v>
      </c>
      <c r="H145" s="24"/>
      <c r="I145" s="448" t="s">
        <v>153</v>
      </c>
      <c r="J145" s="461">
        <v>0</v>
      </c>
      <c r="K145" s="462">
        <f>N$3</f>
        <v>1</v>
      </c>
      <c r="L145" s="503">
        <f t="shared" ref="L145:L151" si="29">J145*K145</f>
        <v>0</v>
      </c>
      <c r="M145" s="720">
        <v>1</v>
      </c>
      <c r="N145" s="336">
        <f>L145*M145</f>
        <v>0</v>
      </c>
      <c r="P145" s="555">
        <f>SUM(L145)</f>
        <v>0</v>
      </c>
      <c r="Q145" s="673">
        <v>0</v>
      </c>
      <c r="R145" s="686">
        <f>SUM(N145*Q145)</f>
        <v>0</v>
      </c>
      <c r="S145" s="266">
        <f>SUM(N145-R145)</f>
        <v>0</v>
      </c>
      <c r="T145" s="293"/>
    </row>
    <row r="146" spans="2:20" ht="63" customHeight="1" x14ac:dyDescent="0.2">
      <c r="B146" s="102"/>
      <c r="C146" s="9"/>
      <c r="D146" s="9"/>
      <c r="E146" s="9"/>
      <c r="F146" s="85"/>
      <c r="G146" s="1074" t="s">
        <v>675</v>
      </c>
      <c r="H146" s="1075"/>
      <c r="I146" s="448"/>
      <c r="J146" s="461"/>
      <c r="K146" s="462"/>
      <c r="L146" s="503"/>
      <c r="M146" s="720"/>
      <c r="N146" s="336"/>
      <c r="P146" s="555"/>
      <c r="Q146" s="673"/>
      <c r="R146" s="686"/>
      <c r="S146" s="266"/>
      <c r="T146" s="292"/>
    </row>
    <row r="147" spans="2:20" ht="15.75" customHeight="1" x14ac:dyDescent="0.2">
      <c r="B147" s="102"/>
      <c r="C147" s="9"/>
      <c r="D147" s="9"/>
      <c r="E147" s="85" t="s">
        <v>240</v>
      </c>
      <c r="F147" s="85" t="s">
        <v>241</v>
      </c>
      <c r="G147" s="9"/>
      <c r="H147" s="27"/>
      <c r="I147" s="448"/>
      <c r="J147" s="461"/>
      <c r="K147" s="462"/>
      <c r="L147" s="503"/>
      <c r="M147" s="720"/>
      <c r="N147" s="336"/>
      <c r="P147" s="555"/>
      <c r="Q147" s="673"/>
      <c r="R147" s="686"/>
      <c r="S147" s="266"/>
      <c r="T147" s="292"/>
    </row>
    <row r="148" spans="2:20" ht="15.75" customHeight="1" x14ac:dyDescent="0.2">
      <c r="B148" s="102"/>
      <c r="C148" s="9"/>
      <c r="D148" s="9"/>
      <c r="E148" s="9"/>
      <c r="F148" s="85" t="s">
        <v>242</v>
      </c>
      <c r="G148" s="85" t="s">
        <v>507</v>
      </c>
      <c r="H148" s="24"/>
      <c r="I148" s="448" t="s">
        <v>153</v>
      </c>
      <c r="J148" s="461">
        <v>0</v>
      </c>
      <c r="K148" s="462">
        <f>N$3</f>
        <v>1</v>
      </c>
      <c r="L148" s="503">
        <f t="shared" si="29"/>
        <v>0</v>
      </c>
      <c r="M148" s="720">
        <v>1</v>
      </c>
      <c r="N148" s="336">
        <f>L148*M148</f>
        <v>0</v>
      </c>
      <c r="P148" s="555">
        <f>SUM(L148)</f>
        <v>0</v>
      </c>
      <c r="Q148" s="673">
        <v>0</v>
      </c>
      <c r="R148" s="686">
        <f>SUM(N148*Q148)</f>
        <v>0</v>
      </c>
      <c r="S148" s="266">
        <f>SUM(N148-R148)</f>
        <v>0</v>
      </c>
      <c r="T148" s="293"/>
    </row>
    <row r="149" spans="2:20" ht="70.900000000000006" customHeight="1" x14ac:dyDescent="0.2">
      <c r="B149" s="102"/>
      <c r="C149" s="9"/>
      <c r="D149" s="9"/>
      <c r="E149" s="9"/>
      <c r="F149" s="85"/>
      <c r="G149" s="1074" t="s">
        <v>652</v>
      </c>
      <c r="H149" s="1075"/>
      <c r="I149" s="448"/>
      <c r="J149" s="461"/>
      <c r="K149" s="462"/>
      <c r="L149" s="503"/>
      <c r="M149" s="720"/>
      <c r="N149" s="336"/>
      <c r="P149" s="555"/>
      <c r="Q149" s="673"/>
      <c r="R149" s="687"/>
      <c r="S149" s="248"/>
      <c r="T149" s="292"/>
    </row>
    <row r="150" spans="2:20" ht="15.75" customHeight="1" x14ac:dyDescent="0.2">
      <c r="B150" s="102"/>
      <c r="C150" s="9"/>
      <c r="D150" s="9"/>
      <c r="E150" s="9"/>
      <c r="F150" s="85"/>
      <c r="G150" s="85" t="s">
        <v>243</v>
      </c>
      <c r="H150" s="24"/>
      <c r="I150" s="448" t="s">
        <v>153</v>
      </c>
      <c r="J150" s="461">
        <v>0</v>
      </c>
      <c r="K150" s="462">
        <f>N$3</f>
        <v>1</v>
      </c>
      <c r="L150" s="503">
        <f t="shared" si="29"/>
        <v>0</v>
      </c>
      <c r="M150" s="720">
        <v>1</v>
      </c>
      <c r="N150" s="336">
        <f>L150*M150</f>
        <v>0</v>
      </c>
      <c r="P150" s="555">
        <f>SUM(L150)</f>
        <v>0</v>
      </c>
      <c r="Q150" s="673">
        <v>0</v>
      </c>
      <c r="R150" s="686">
        <f>SUM(N150*Q150)</f>
        <v>0</v>
      </c>
      <c r="S150" s="266">
        <f>SUM(N150-R150)</f>
        <v>0</v>
      </c>
      <c r="T150" s="293"/>
    </row>
    <row r="151" spans="2:20" ht="15.75" customHeight="1" x14ac:dyDescent="0.2">
      <c r="B151" s="102"/>
      <c r="C151" s="9"/>
      <c r="D151" s="9"/>
      <c r="E151" s="9"/>
      <c r="F151" s="85" t="s">
        <v>508</v>
      </c>
      <c r="G151" s="85" t="s">
        <v>509</v>
      </c>
      <c r="H151" s="24"/>
      <c r="I151" s="448" t="s">
        <v>153</v>
      </c>
      <c r="J151" s="461">
        <v>0</v>
      </c>
      <c r="K151" s="462">
        <f>N$3</f>
        <v>1</v>
      </c>
      <c r="L151" s="503">
        <f t="shared" si="29"/>
        <v>0</v>
      </c>
      <c r="M151" s="720">
        <v>1</v>
      </c>
      <c r="N151" s="336">
        <f>L151*M151</f>
        <v>0</v>
      </c>
      <c r="P151" s="555">
        <f>SUM(L151)</f>
        <v>0</v>
      </c>
      <c r="Q151" s="673">
        <v>0</v>
      </c>
      <c r="R151" s="686">
        <f>SUM(N151*Q151)</f>
        <v>0</v>
      </c>
      <c r="S151" s="266">
        <f>SUM(N151-R151)</f>
        <v>0</v>
      </c>
      <c r="T151" s="293"/>
    </row>
    <row r="152" spans="2:20" ht="62.45" customHeight="1" x14ac:dyDescent="0.2">
      <c r="B152" s="102"/>
      <c r="C152" s="9"/>
      <c r="D152" s="9"/>
      <c r="E152" s="9"/>
      <c r="F152" s="85"/>
      <c r="G152" s="1074" t="s">
        <v>676</v>
      </c>
      <c r="H152" s="1075"/>
      <c r="I152" s="448"/>
      <c r="J152" s="461"/>
      <c r="K152" s="462"/>
      <c r="L152" s="503"/>
      <c r="M152" s="720"/>
      <c r="N152" s="336"/>
      <c r="P152" s="555"/>
      <c r="Q152" s="673"/>
      <c r="R152" s="686"/>
      <c r="S152" s="266"/>
      <c r="T152" s="292"/>
    </row>
    <row r="153" spans="2:20" ht="15.75" customHeight="1" x14ac:dyDescent="0.2">
      <c r="B153" s="102"/>
      <c r="C153" s="9"/>
      <c r="D153" s="110" t="s">
        <v>247</v>
      </c>
      <c r="E153" s="110"/>
      <c r="F153" s="116"/>
      <c r="G153" s="118"/>
      <c r="H153" s="434"/>
      <c r="I153" s="473"/>
      <c r="J153" s="474"/>
      <c r="K153" s="475"/>
      <c r="L153" s="512"/>
      <c r="M153" s="1024"/>
      <c r="N153" s="286">
        <f>SUM(N155:N159)</f>
        <v>0</v>
      </c>
      <c r="P153" s="557"/>
      <c r="Q153" s="675"/>
      <c r="R153" s="685">
        <f>SUM(R155:R159)</f>
        <v>0</v>
      </c>
      <c r="S153" s="316">
        <f>SUM(S155:S159)</f>
        <v>0</v>
      </c>
      <c r="T153" s="296"/>
    </row>
    <row r="154" spans="2:20" ht="15.75" customHeight="1" x14ac:dyDescent="0.2">
      <c r="B154" s="102"/>
      <c r="C154" s="9"/>
      <c r="D154" s="85"/>
      <c r="E154" s="85" t="s">
        <v>248</v>
      </c>
      <c r="F154" s="85" t="s">
        <v>249</v>
      </c>
      <c r="G154" s="9"/>
      <c r="H154" s="27"/>
      <c r="I154" s="460"/>
      <c r="J154" s="461"/>
      <c r="K154" s="462"/>
      <c r="L154" s="508"/>
      <c r="M154" s="720"/>
      <c r="N154" s="336"/>
      <c r="P154" s="555"/>
      <c r="Q154" s="673"/>
      <c r="R154" s="686"/>
      <c r="S154" s="266"/>
      <c r="T154" s="292"/>
    </row>
    <row r="155" spans="2:20" ht="15.75" customHeight="1" x14ac:dyDescent="0.2">
      <c r="B155" s="102"/>
      <c r="C155" s="9"/>
      <c r="D155" s="85"/>
      <c r="E155" s="85"/>
      <c r="F155" s="85" t="s">
        <v>250</v>
      </c>
      <c r="G155" s="85" t="s">
        <v>251</v>
      </c>
      <c r="H155" s="24"/>
      <c r="I155" s="448" t="s">
        <v>153</v>
      </c>
      <c r="J155" s="461">
        <v>0</v>
      </c>
      <c r="K155" s="462">
        <f>N$3</f>
        <v>1</v>
      </c>
      <c r="L155" s="503">
        <f>J155*K155</f>
        <v>0</v>
      </c>
      <c r="M155" s="720">
        <v>1</v>
      </c>
      <c r="N155" s="336">
        <f>L155*M155</f>
        <v>0</v>
      </c>
      <c r="P155" s="555">
        <f>SUM(L155)</f>
        <v>0</v>
      </c>
      <c r="Q155" s="673">
        <v>0</v>
      </c>
      <c r="R155" s="686">
        <f>SUM(N155*Q155)</f>
        <v>0</v>
      </c>
      <c r="S155" s="266">
        <f>SUM(N155-R155)</f>
        <v>0</v>
      </c>
      <c r="T155" s="293"/>
    </row>
    <row r="156" spans="2:20" ht="70.900000000000006" customHeight="1" x14ac:dyDescent="0.2">
      <c r="B156" s="102"/>
      <c r="C156" s="9"/>
      <c r="D156" s="85"/>
      <c r="E156" s="85"/>
      <c r="F156" s="85"/>
      <c r="G156" s="1074" t="s">
        <v>703</v>
      </c>
      <c r="H156" s="1075"/>
      <c r="I156" s="460"/>
      <c r="J156" s="461"/>
      <c r="K156" s="462"/>
      <c r="L156" s="503"/>
      <c r="M156" s="720"/>
      <c r="N156" s="336"/>
      <c r="P156" s="555"/>
      <c r="Q156" s="673"/>
      <c r="R156" s="691"/>
      <c r="S156" s="319"/>
      <c r="T156" s="292"/>
    </row>
    <row r="157" spans="2:20" ht="15.75" customHeight="1" x14ac:dyDescent="0.2">
      <c r="B157" s="102"/>
      <c r="C157" s="9"/>
      <c r="D157" s="9"/>
      <c r="E157" s="85" t="s">
        <v>252</v>
      </c>
      <c r="F157" s="85" t="s">
        <v>253</v>
      </c>
      <c r="G157" s="9"/>
      <c r="H157" s="27"/>
      <c r="I157" s="460"/>
      <c r="J157" s="461"/>
      <c r="K157" s="462"/>
      <c r="L157" s="503"/>
      <c r="M157" s="720"/>
      <c r="N157" s="336"/>
      <c r="P157" s="554"/>
      <c r="Q157" s="672"/>
      <c r="R157" s="694"/>
      <c r="S157" s="321"/>
      <c r="T157" s="292"/>
    </row>
    <row r="158" spans="2:20" ht="15.75" customHeight="1" x14ac:dyDescent="0.2">
      <c r="B158" s="102"/>
      <c r="C158" s="9"/>
      <c r="D158" s="9"/>
      <c r="E158" s="9"/>
      <c r="F158" s="85" t="s">
        <v>257</v>
      </c>
      <c r="G158" s="85" t="s">
        <v>259</v>
      </c>
      <c r="H158" s="27"/>
      <c r="I158" s="448" t="s">
        <v>153</v>
      </c>
      <c r="J158" s="461">
        <v>0</v>
      </c>
      <c r="K158" s="462">
        <f>N$3</f>
        <v>1</v>
      </c>
      <c r="L158" s="503">
        <f t="shared" ref="L158" si="30">J158*K158</f>
        <v>0</v>
      </c>
      <c r="M158" s="720">
        <v>1</v>
      </c>
      <c r="N158" s="336">
        <f>L158*M158</f>
        <v>0</v>
      </c>
      <c r="P158" s="555">
        <f>SUM(L158)</f>
        <v>0</v>
      </c>
      <c r="Q158" s="673">
        <v>0</v>
      </c>
      <c r="R158" s="686">
        <f>SUM(N158*Q158)</f>
        <v>0</v>
      </c>
      <c r="S158" s="266">
        <f>SUM(N158-R158)</f>
        <v>0</v>
      </c>
      <c r="T158" s="293"/>
    </row>
    <row r="159" spans="2:20" ht="78.75" customHeight="1" x14ac:dyDescent="0.2">
      <c r="B159" s="102"/>
      <c r="C159" s="9"/>
      <c r="D159" s="9"/>
      <c r="E159" s="27"/>
      <c r="F159" s="233"/>
      <c r="G159" s="1074" t="s">
        <v>677</v>
      </c>
      <c r="H159" s="1075"/>
      <c r="I159" s="460"/>
      <c r="J159" s="461"/>
      <c r="K159" s="462"/>
      <c r="L159" s="503"/>
      <c r="M159" s="720"/>
      <c r="N159" s="336"/>
      <c r="P159" s="555"/>
      <c r="Q159" s="673"/>
      <c r="R159" s="687"/>
      <c r="S159" s="248"/>
      <c r="T159" s="292"/>
    </row>
    <row r="160" spans="2:20" ht="15.75" customHeight="1" x14ac:dyDescent="0.2">
      <c r="B160" s="122" t="s">
        <v>260</v>
      </c>
      <c r="C160" s="128"/>
      <c r="D160" s="128"/>
      <c r="E160" s="128"/>
      <c r="F160" s="129"/>
      <c r="G160" s="128"/>
      <c r="H160" s="436"/>
      <c r="I160" s="477"/>
      <c r="J160" s="478"/>
      <c r="K160" s="479"/>
      <c r="L160" s="725"/>
      <c r="M160" s="1025"/>
      <c r="N160" s="289">
        <f>N161+N209</f>
        <v>0</v>
      </c>
      <c r="P160" s="558"/>
      <c r="Q160" s="676"/>
      <c r="R160" s="695">
        <f>R161+R209</f>
        <v>0</v>
      </c>
      <c r="S160" s="333">
        <f>S161+S209</f>
        <v>0</v>
      </c>
      <c r="T160" s="665"/>
    </row>
    <row r="161" spans="2:20" ht="15.75" customHeight="1" x14ac:dyDescent="0.2">
      <c r="B161" s="102"/>
      <c r="C161" s="84" t="s">
        <v>261</v>
      </c>
      <c r="D161" s="63"/>
      <c r="E161" s="63"/>
      <c r="F161" s="61"/>
      <c r="G161" s="63"/>
      <c r="H161" s="433"/>
      <c r="I161" s="469"/>
      <c r="J161" s="470"/>
      <c r="K161" s="471"/>
      <c r="L161" s="658"/>
      <c r="M161" s="1023"/>
      <c r="N161" s="287">
        <f>N162+N175+N190+N202</f>
        <v>0</v>
      </c>
      <c r="P161" s="560"/>
      <c r="Q161" s="674"/>
      <c r="R161" s="689">
        <f>R162+R175+R190+R202</f>
        <v>0</v>
      </c>
      <c r="S161" s="318">
        <f>S162+S175+S190+S202</f>
        <v>0</v>
      </c>
      <c r="T161" s="666"/>
    </row>
    <row r="162" spans="2:20" ht="15.75" customHeight="1" x14ac:dyDescent="0.2">
      <c r="B162" s="102"/>
      <c r="C162" s="9"/>
      <c r="D162" s="110" t="s">
        <v>262</v>
      </c>
      <c r="E162" s="110"/>
      <c r="F162" s="116"/>
      <c r="G162" s="118"/>
      <c r="H162" s="434"/>
      <c r="I162" s="473"/>
      <c r="J162" s="474"/>
      <c r="K162" s="475"/>
      <c r="L162" s="659"/>
      <c r="M162" s="1024"/>
      <c r="N162" s="286">
        <f>SUM(N163:N174)</f>
        <v>0</v>
      </c>
      <c r="P162" s="557"/>
      <c r="Q162" s="675"/>
      <c r="R162" s="685">
        <f>SUM(R163:R174)</f>
        <v>0</v>
      </c>
      <c r="S162" s="316">
        <f>SUM(S163:S174)</f>
        <v>0</v>
      </c>
      <c r="T162" s="296"/>
    </row>
    <row r="163" spans="2:20" ht="15.75" customHeight="1" x14ac:dyDescent="0.2">
      <c r="B163" s="102"/>
      <c r="C163" s="9"/>
      <c r="D163" s="9"/>
      <c r="E163" s="85" t="s">
        <v>263</v>
      </c>
      <c r="F163" s="85" t="s">
        <v>264</v>
      </c>
      <c r="G163" s="9"/>
      <c r="H163" s="27"/>
      <c r="I163" s="460" t="s">
        <v>83</v>
      </c>
      <c r="J163" s="461">
        <v>0</v>
      </c>
      <c r="K163" s="462">
        <f>N$3</f>
        <v>1</v>
      </c>
      <c r="L163" s="503">
        <f>J163*K163</f>
        <v>0</v>
      </c>
      <c r="M163" s="720">
        <v>1</v>
      </c>
      <c r="N163" s="336">
        <f>L163*M163</f>
        <v>0</v>
      </c>
      <c r="P163" s="555">
        <f>SUM(L163)</f>
        <v>0</v>
      </c>
      <c r="Q163" s="673">
        <v>0</v>
      </c>
      <c r="R163" s="686">
        <f>SUM(N163*Q163)</f>
        <v>0</v>
      </c>
      <c r="S163" s="266">
        <f>SUM(N163-R163)</f>
        <v>0</v>
      </c>
      <c r="T163" s="293"/>
    </row>
    <row r="164" spans="2:20" ht="50.25" customHeight="1" x14ac:dyDescent="0.2">
      <c r="B164" s="102"/>
      <c r="C164" s="9"/>
      <c r="D164" s="9"/>
      <c r="E164" s="9"/>
      <c r="F164" s="1085" t="s">
        <v>683</v>
      </c>
      <c r="G164" s="1086"/>
      <c r="H164" s="1086"/>
      <c r="I164" s="460"/>
      <c r="J164" s="461"/>
      <c r="K164" s="462"/>
      <c r="L164" s="503"/>
      <c r="M164" s="720"/>
      <c r="N164" s="336"/>
      <c r="P164" s="555"/>
      <c r="Q164" s="673"/>
      <c r="R164" s="686"/>
      <c r="S164" s="266"/>
      <c r="T164" s="292"/>
    </row>
    <row r="165" spans="2:20" ht="15.75" customHeight="1" x14ac:dyDescent="0.2">
      <c r="B165" s="102"/>
      <c r="C165" s="9"/>
      <c r="D165" s="9"/>
      <c r="E165" s="85" t="s">
        <v>265</v>
      </c>
      <c r="F165" s="85" t="s">
        <v>266</v>
      </c>
      <c r="G165" s="9"/>
      <c r="H165" s="27"/>
      <c r="I165" s="460" t="s">
        <v>83</v>
      </c>
      <c r="J165" s="461">
        <v>0</v>
      </c>
      <c r="K165" s="462">
        <f>N$3</f>
        <v>1</v>
      </c>
      <c r="L165" s="503">
        <f t="shared" ref="L165:L173" si="31">J165*K165</f>
        <v>0</v>
      </c>
      <c r="M165" s="720">
        <v>1</v>
      </c>
      <c r="N165" s="336">
        <f>L165*M165</f>
        <v>0</v>
      </c>
      <c r="P165" s="555">
        <f>SUM(L165)</f>
        <v>0</v>
      </c>
      <c r="Q165" s="673">
        <v>0</v>
      </c>
      <c r="R165" s="686">
        <f>SUM(N165*Q165)</f>
        <v>0</v>
      </c>
      <c r="S165" s="266">
        <f>SUM(N165-R165)</f>
        <v>0</v>
      </c>
      <c r="T165" s="293"/>
    </row>
    <row r="166" spans="2:20" ht="51.75" customHeight="1" x14ac:dyDescent="0.2">
      <c r="B166" s="102"/>
      <c r="C166" s="9"/>
      <c r="D166" s="9"/>
      <c r="E166" s="9"/>
      <c r="F166" s="1085" t="s">
        <v>684</v>
      </c>
      <c r="G166" s="1086"/>
      <c r="H166" s="1086"/>
      <c r="I166" s="460"/>
      <c r="J166" s="461"/>
      <c r="K166" s="462"/>
      <c r="L166" s="503"/>
      <c r="M166" s="720"/>
      <c r="N166" s="336"/>
      <c r="P166" s="555"/>
      <c r="Q166" s="673"/>
      <c r="R166" s="686"/>
      <c r="S166" s="266"/>
      <c r="T166" s="292"/>
    </row>
    <row r="167" spans="2:20" ht="15.75" customHeight="1" x14ac:dyDescent="0.2">
      <c r="B167" s="102"/>
      <c r="C167" s="9"/>
      <c r="D167" s="9"/>
      <c r="E167" s="85" t="s">
        <v>267</v>
      </c>
      <c r="F167" s="85" t="s">
        <v>268</v>
      </c>
      <c r="G167" s="9"/>
      <c r="H167" s="27"/>
      <c r="I167" s="460" t="s">
        <v>83</v>
      </c>
      <c r="J167" s="461">
        <v>0</v>
      </c>
      <c r="K167" s="462">
        <f>N$3</f>
        <v>1</v>
      </c>
      <c r="L167" s="503">
        <f t="shared" si="31"/>
        <v>0</v>
      </c>
      <c r="M167" s="720">
        <v>1</v>
      </c>
      <c r="N167" s="336">
        <f>L167*M167</f>
        <v>0</v>
      </c>
      <c r="P167" s="555">
        <f>SUM(L167)</f>
        <v>0</v>
      </c>
      <c r="Q167" s="673">
        <v>0</v>
      </c>
      <c r="R167" s="686">
        <f>SUM(N167*Q167)</f>
        <v>0</v>
      </c>
      <c r="S167" s="266">
        <f>SUM(N167-R167)</f>
        <v>0</v>
      </c>
      <c r="T167" s="293"/>
    </row>
    <row r="168" spans="2:20" ht="46.5" customHeight="1" x14ac:dyDescent="0.2">
      <c r="B168" s="102"/>
      <c r="C168" s="9"/>
      <c r="D168" s="9"/>
      <c r="E168" s="9"/>
      <c r="F168" s="1085" t="s">
        <v>685</v>
      </c>
      <c r="G168" s="1086"/>
      <c r="H168" s="1086"/>
      <c r="I168" s="460"/>
      <c r="J168" s="461"/>
      <c r="K168" s="462"/>
      <c r="L168" s="503"/>
      <c r="M168" s="720"/>
      <c r="N168" s="336"/>
      <c r="P168" s="555"/>
      <c r="Q168" s="673"/>
      <c r="R168" s="686"/>
      <c r="S168" s="266"/>
      <c r="T168" s="292"/>
    </row>
    <row r="169" spans="2:20" ht="15.75" customHeight="1" x14ac:dyDescent="0.2">
      <c r="B169" s="102"/>
      <c r="C169" s="9"/>
      <c r="D169" s="9"/>
      <c r="E169" s="85" t="s">
        <v>269</v>
      </c>
      <c r="F169" s="85" t="s">
        <v>270</v>
      </c>
      <c r="G169" s="9"/>
      <c r="H169" s="27"/>
      <c r="I169" s="460"/>
      <c r="J169" s="461"/>
      <c r="K169" s="462"/>
      <c r="L169" s="503"/>
      <c r="M169" s="720"/>
      <c r="N169" s="336"/>
      <c r="P169" s="555"/>
      <c r="Q169" s="673"/>
      <c r="R169" s="686"/>
      <c r="S169" s="266"/>
      <c r="T169" s="292"/>
    </row>
    <row r="170" spans="2:20" ht="48" customHeight="1" x14ac:dyDescent="0.2">
      <c r="B170" s="102"/>
      <c r="C170" s="9"/>
      <c r="D170" s="9"/>
      <c r="E170" s="9"/>
      <c r="F170" s="1085" t="s">
        <v>686</v>
      </c>
      <c r="G170" s="1086"/>
      <c r="H170" s="1086"/>
      <c r="I170" s="460"/>
      <c r="J170" s="461"/>
      <c r="K170" s="462"/>
      <c r="L170" s="503"/>
      <c r="M170" s="720"/>
      <c r="N170" s="336"/>
      <c r="P170" s="555"/>
      <c r="Q170" s="673"/>
      <c r="R170" s="686"/>
      <c r="S170" s="266"/>
      <c r="T170" s="292"/>
    </row>
    <row r="171" spans="2:20" ht="15.75" customHeight="1" x14ac:dyDescent="0.2">
      <c r="B171" s="102"/>
      <c r="C171" s="9"/>
      <c r="D171" s="9"/>
      <c r="E171" s="9"/>
      <c r="F171" s="85" t="s">
        <v>271</v>
      </c>
      <c r="G171" s="85" t="s">
        <v>272</v>
      </c>
      <c r="H171" s="109"/>
      <c r="I171" s="460" t="s">
        <v>83</v>
      </c>
      <c r="J171" s="461">
        <v>0</v>
      </c>
      <c r="K171" s="462">
        <f>N$3</f>
        <v>1</v>
      </c>
      <c r="L171" s="503">
        <f t="shared" si="31"/>
        <v>0</v>
      </c>
      <c r="M171" s="720">
        <v>1</v>
      </c>
      <c r="N171" s="336">
        <f>L171*M171</f>
        <v>0</v>
      </c>
      <c r="P171" s="555">
        <f>SUM(L171)</f>
        <v>0</v>
      </c>
      <c r="Q171" s="673">
        <v>0</v>
      </c>
      <c r="R171" s="686">
        <f>SUM(N171*Q171)</f>
        <v>0</v>
      </c>
      <c r="S171" s="266">
        <f>SUM(N171-R171)</f>
        <v>0</v>
      </c>
      <c r="T171" s="293"/>
    </row>
    <row r="172" spans="2:20" ht="15.75" customHeight="1" x14ac:dyDescent="0.2">
      <c r="B172" s="102"/>
      <c r="C172" s="9"/>
      <c r="D172" s="9"/>
      <c r="E172" s="9"/>
      <c r="F172" s="85" t="s">
        <v>273</v>
      </c>
      <c r="G172" s="85" t="s">
        <v>274</v>
      </c>
      <c r="H172" s="109"/>
      <c r="I172" s="460" t="s">
        <v>83</v>
      </c>
      <c r="J172" s="461">
        <v>0</v>
      </c>
      <c r="K172" s="462">
        <f>N$3</f>
        <v>1</v>
      </c>
      <c r="L172" s="503">
        <f t="shared" si="31"/>
        <v>0</v>
      </c>
      <c r="M172" s="720">
        <v>1</v>
      </c>
      <c r="N172" s="336">
        <f>L172*M172</f>
        <v>0</v>
      </c>
      <c r="P172" s="555">
        <f>SUM(L172)</f>
        <v>0</v>
      </c>
      <c r="Q172" s="673">
        <v>0</v>
      </c>
      <c r="R172" s="686">
        <f>SUM(N172*Q172)</f>
        <v>0</v>
      </c>
      <c r="S172" s="266">
        <f>SUM(N172-R172)</f>
        <v>0</v>
      </c>
      <c r="T172" s="293"/>
    </row>
    <row r="173" spans="2:20" ht="15.75" customHeight="1" x14ac:dyDescent="0.2">
      <c r="B173" s="102"/>
      <c r="C173" s="9"/>
      <c r="D173" s="9"/>
      <c r="E173" s="85" t="s">
        <v>275</v>
      </c>
      <c r="F173" s="85" t="s">
        <v>276</v>
      </c>
      <c r="G173" s="9"/>
      <c r="H173" s="27"/>
      <c r="I173" s="460" t="s">
        <v>83</v>
      </c>
      <c r="J173" s="461">
        <v>0</v>
      </c>
      <c r="K173" s="462">
        <f>N$3</f>
        <v>1</v>
      </c>
      <c r="L173" s="503">
        <f t="shared" si="31"/>
        <v>0</v>
      </c>
      <c r="M173" s="720">
        <v>1</v>
      </c>
      <c r="N173" s="336">
        <f>L173*M173</f>
        <v>0</v>
      </c>
      <c r="P173" s="555">
        <f>SUM(L173)</f>
        <v>0</v>
      </c>
      <c r="Q173" s="673">
        <v>0</v>
      </c>
      <c r="R173" s="686">
        <f>SUM(N173*Q173)</f>
        <v>0</v>
      </c>
      <c r="S173" s="266">
        <f>SUM(N173-R173)</f>
        <v>0</v>
      </c>
      <c r="T173" s="293"/>
    </row>
    <row r="174" spans="2:20" ht="49.5" customHeight="1" x14ac:dyDescent="0.2">
      <c r="B174" s="102"/>
      <c r="C174" s="9"/>
      <c r="D174" s="9"/>
      <c r="E174" s="9"/>
      <c r="F174" s="1085" t="s">
        <v>687</v>
      </c>
      <c r="G174" s="1086"/>
      <c r="H174" s="1086"/>
      <c r="I174" s="460"/>
      <c r="J174" s="461"/>
      <c r="K174" s="462"/>
      <c r="L174" s="503"/>
      <c r="M174" s="720"/>
      <c r="N174" s="336"/>
      <c r="P174" s="555"/>
      <c r="Q174" s="673"/>
      <c r="R174" s="686"/>
      <c r="S174" s="266"/>
      <c r="T174" s="292"/>
    </row>
    <row r="175" spans="2:20" ht="15.75" customHeight="1" x14ac:dyDescent="0.2">
      <c r="B175" s="102"/>
      <c r="C175" s="9"/>
      <c r="D175" s="110" t="s">
        <v>277</v>
      </c>
      <c r="E175" s="110"/>
      <c r="F175" s="116"/>
      <c r="G175" s="118"/>
      <c r="H175" s="434"/>
      <c r="I175" s="473"/>
      <c r="J175" s="474"/>
      <c r="K175" s="475"/>
      <c r="L175" s="512"/>
      <c r="M175" s="1024"/>
      <c r="N175" s="286">
        <f>SUM(N176:N189)</f>
        <v>0</v>
      </c>
      <c r="P175" s="559"/>
      <c r="Q175" s="678"/>
      <c r="R175" s="690">
        <f>SUM(R176:R189)</f>
        <v>0</v>
      </c>
      <c r="S175" s="702">
        <f>SUM(S176:S189)</f>
        <v>0</v>
      </c>
      <c r="T175" s="296"/>
    </row>
    <row r="176" spans="2:20" ht="15.75" customHeight="1" x14ac:dyDescent="0.2">
      <c r="B176" s="102"/>
      <c r="C176" s="9"/>
      <c r="D176" s="9"/>
      <c r="E176" s="85" t="s">
        <v>278</v>
      </c>
      <c r="F176" s="85" t="s">
        <v>279</v>
      </c>
      <c r="G176" s="9"/>
      <c r="H176" s="27"/>
      <c r="I176" s="460"/>
      <c r="J176" s="461"/>
      <c r="K176" s="462"/>
      <c r="L176" s="662"/>
      <c r="M176" s="720"/>
      <c r="N176" s="336"/>
      <c r="P176" s="555"/>
      <c r="Q176" s="673"/>
      <c r="R176" s="686"/>
      <c r="S176" s="266"/>
      <c r="T176" s="292"/>
    </row>
    <row r="177" spans="2:20" ht="68.25" customHeight="1" x14ac:dyDescent="0.2">
      <c r="B177" s="102"/>
      <c r="C177" s="9"/>
      <c r="D177" s="9"/>
      <c r="E177" s="9"/>
      <c r="F177" s="1085" t="s">
        <v>688</v>
      </c>
      <c r="G177" s="1086"/>
      <c r="H177" s="1086"/>
      <c r="I177" s="460"/>
      <c r="J177" s="461"/>
      <c r="K177" s="462"/>
      <c r="L177" s="503"/>
      <c r="M177" s="720"/>
      <c r="N177" s="336"/>
      <c r="P177" s="554"/>
      <c r="Q177" s="672"/>
      <c r="R177" s="687"/>
      <c r="S177" s="248"/>
      <c r="T177" s="292"/>
    </row>
    <row r="178" spans="2:20" ht="15.75" customHeight="1" x14ac:dyDescent="0.2">
      <c r="B178" s="102"/>
      <c r="C178" s="9"/>
      <c r="D178" s="9"/>
      <c r="E178" s="9"/>
      <c r="F178" s="85" t="s">
        <v>280</v>
      </c>
      <c r="G178" s="85" t="s">
        <v>281</v>
      </c>
      <c r="H178" s="109"/>
      <c r="I178" s="460" t="s">
        <v>189</v>
      </c>
      <c r="J178" s="461">
        <v>0</v>
      </c>
      <c r="K178" s="462">
        <f>N$3</f>
        <v>1</v>
      </c>
      <c r="L178" s="503">
        <f t="shared" ref="L178:L189" si="32">J178*K178</f>
        <v>0</v>
      </c>
      <c r="M178" s="720">
        <v>1</v>
      </c>
      <c r="N178" s="336">
        <f>L178*M178</f>
        <v>0</v>
      </c>
      <c r="P178" s="555">
        <f>SUM(L178)</f>
        <v>0</v>
      </c>
      <c r="Q178" s="673">
        <v>0</v>
      </c>
      <c r="R178" s="686">
        <f>SUM(N178*Q178)</f>
        <v>0</v>
      </c>
      <c r="S178" s="266">
        <f>SUM(N178-R178)</f>
        <v>0</v>
      </c>
      <c r="T178" s="293"/>
    </row>
    <row r="179" spans="2:20" ht="15.75" customHeight="1" x14ac:dyDescent="0.2">
      <c r="B179" s="102"/>
      <c r="C179" s="9"/>
      <c r="D179" s="9"/>
      <c r="E179" s="9"/>
      <c r="F179" s="85" t="s">
        <v>282</v>
      </c>
      <c r="G179" s="85" t="s">
        <v>283</v>
      </c>
      <c r="H179" s="109"/>
      <c r="I179" s="460" t="s">
        <v>189</v>
      </c>
      <c r="J179" s="461">
        <v>0</v>
      </c>
      <c r="K179" s="462">
        <f>N$3</f>
        <v>1</v>
      </c>
      <c r="L179" s="503">
        <f t="shared" si="32"/>
        <v>0</v>
      </c>
      <c r="M179" s="720">
        <v>1</v>
      </c>
      <c r="N179" s="336">
        <f>L179*M179</f>
        <v>0</v>
      </c>
      <c r="P179" s="555">
        <f>SUM(L179)</f>
        <v>0</v>
      </c>
      <c r="Q179" s="673">
        <v>0</v>
      </c>
      <c r="R179" s="686">
        <f>SUM(N179*Q179)</f>
        <v>0</v>
      </c>
      <c r="S179" s="266">
        <f>SUM(N179-R179)</f>
        <v>0</v>
      </c>
      <c r="T179" s="293"/>
    </row>
    <row r="180" spans="2:20" ht="15.75" customHeight="1" x14ac:dyDescent="0.2">
      <c r="B180" s="102"/>
      <c r="C180" s="9"/>
      <c r="D180" s="9"/>
      <c r="E180" s="9"/>
      <c r="F180" s="85" t="s">
        <v>284</v>
      </c>
      <c r="G180" s="85" t="s">
        <v>285</v>
      </c>
      <c r="H180" s="109"/>
      <c r="I180" s="460" t="s">
        <v>189</v>
      </c>
      <c r="J180" s="461">
        <v>0</v>
      </c>
      <c r="K180" s="462">
        <f>N$3</f>
        <v>1</v>
      </c>
      <c r="L180" s="503">
        <f t="shared" si="32"/>
        <v>0</v>
      </c>
      <c r="M180" s="720">
        <v>1</v>
      </c>
      <c r="N180" s="336">
        <f>L180*M180</f>
        <v>0</v>
      </c>
      <c r="P180" s="555">
        <f>SUM(L180)</f>
        <v>0</v>
      </c>
      <c r="Q180" s="673">
        <v>0</v>
      </c>
      <c r="R180" s="686">
        <f>SUM(N180*Q180)</f>
        <v>0</v>
      </c>
      <c r="S180" s="266">
        <f>SUM(N180-R180)</f>
        <v>0</v>
      </c>
      <c r="T180" s="293"/>
    </row>
    <row r="181" spans="2:20" ht="15.75" customHeight="1" x14ac:dyDescent="0.2">
      <c r="B181" s="102"/>
      <c r="C181" s="9"/>
      <c r="D181" s="9"/>
      <c r="E181" s="85" t="s">
        <v>286</v>
      </c>
      <c r="F181" s="85" t="s">
        <v>287</v>
      </c>
      <c r="G181" s="9"/>
      <c r="H181" s="27"/>
      <c r="I181" s="460"/>
      <c r="J181" s="461"/>
      <c r="K181" s="462"/>
      <c r="L181" s="503"/>
      <c r="M181" s="720"/>
      <c r="N181" s="336"/>
      <c r="P181" s="554"/>
      <c r="Q181" s="672"/>
      <c r="R181" s="696"/>
      <c r="S181" s="632"/>
      <c r="T181" s="292"/>
    </row>
    <row r="182" spans="2:20" ht="68.25" customHeight="1" x14ac:dyDescent="0.2">
      <c r="B182" s="102"/>
      <c r="C182" s="9"/>
      <c r="D182" s="9"/>
      <c r="E182" s="9"/>
      <c r="F182" s="1085" t="s">
        <v>689</v>
      </c>
      <c r="G182" s="1086"/>
      <c r="H182" s="1086"/>
      <c r="I182" s="460"/>
      <c r="J182" s="461"/>
      <c r="K182" s="462"/>
      <c r="L182" s="503"/>
      <c r="M182" s="720"/>
      <c r="N182" s="336"/>
      <c r="P182" s="554"/>
      <c r="Q182" s="672"/>
      <c r="R182" s="688"/>
      <c r="S182" s="271"/>
      <c r="T182" s="292"/>
    </row>
    <row r="183" spans="2:20" ht="15.75" customHeight="1" x14ac:dyDescent="0.2">
      <c r="B183" s="102"/>
      <c r="C183" s="9"/>
      <c r="D183" s="9"/>
      <c r="E183" s="9"/>
      <c r="F183" s="85" t="s">
        <v>288</v>
      </c>
      <c r="G183" s="85" t="s">
        <v>289</v>
      </c>
      <c r="H183" s="109"/>
      <c r="I183" s="460" t="s">
        <v>83</v>
      </c>
      <c r="J183" s="461">
        <v>0</v>
      </c>
      <c r="K183" s="462">
        <f>N$3</f>
        <v>1</v>
      </c>
      <c r="L183" s="503">
        <f t="shared" si="32"/>
        <v>0</v>
      </c>
      <c r="M183" s="720">
        <v>1</v>
      </c>
      <c r="N183" s="336">
        <f>L183*M183</f>
        <v>0</v>
      </c>
      <c r="P183" s="555">
        <f>SUM(L183)</f>
        <v>0</v>
      </c>
      <c r="Q183" s="673">
        <v>0</v>
      </c>
      <c r="R183" s="686">
        <f>SUM(N183*Q183)</f>
        <v>0</v>
      </c>
      <c r="S183" s="266">
        <f>SUM(N183-R183)</f>
        <v>0</v>
      </c>
      <c r="T183" s="293"/>
    </row>
    <row r="184" spans="2:20" ht="15.75" customHeight="1" x14ac:dyDescent="0.2">
      <c r="B184" s="102"/>
      <c r="C184" s="9"/>
      <c r="D184" s="9"/>
      <c r="E184" s="9"/>
      <c r="F184" s="85" t="s">
        <v>290</v>
      </c>
      <c r="G184" s="85" t="s">
        <v>291</v>
      </c>
      <c r="H184" s="109"/>
      <c r="I184" s="460" t="s">
        <v>83</v>
      </c>
      <c r="J184" s="461">
        <v>0</v>
      </c>
      <c r="K184" s="462">
        <f>N$3</f>
        <v>1</v>
      </c>
      <c r="L184" s="503">
        <f t="shared" si="32"/>
        <v>0</v>
      </c>
      <c r="M184" s="720">
        <v>1</v>
      </c>
      <c r="N184" s="336">
        <f>L184*M184</f>
        <v>0</v>
      </c>
      <c r="P184" s="555">
        <f>SUM(L184)</f>
        <v>0</v>
      </c>
      <c r="Q184" s="673">
        <v>0</v>
      </c>
      <c r="R184" s="686">
        <f>SUM(N184*Q184)</f>
        <v>0</v>
      </c>
      <c r="S184" s="266">
        <f>SUM(N184-R184)</f>
        <v>0</v>
      </c>
      <c r="T184" s="293"/>
    </row>
    <row r="185" spans="2:20" ht="15.75" customHeight="1" x14ac:dyDescent="0.2">
      <c r="B185" s="102"/>
      <c r="C185" s="9"/>
      <c r="D185" s="9"/>
      <c r="E185" s="9"/>
      <c r="F185" s="85" t="s">
        <v>292</v>
      </c>
      <c r="G185" s="85" t="s">
        <v>293</v>
      </c>
      <c r="H185" s="109"/>
      <c r="I185" s="460" t="s">
        <v>83</v>
      </c>
      <c r="J185" s="461">
        <v>0</v>
      </c>
      <c r="K185" s="462">
        <f>N$3</f>
        <v>1</v>
      </c>
      <c r="L185" s="503">
        <f t="shared" si="32"/>
        <v>0</v>
      </c>
      <c r="M185" s="720">
        <v>1</v>
      </c>
      <c r="N185" s="336">
        <f>L185*M185</f>
        <v>0</v>
      </c>
      <c r="P185" s="555">
        <f>SUM(L185)</f>
        <v>0</v>
      </c>
      <c r="Q185" s="673">
        <v>0</v>
      </c>
      <c r="R185" s="686">
        <f>SUM(N185*Q185)</f>
        <v>0</v>
      </c>
      <c r="S185" s="266">
        <f>SUM(N185-R185)</f>
        <v>0</v>
      </c>
      <c r="T185" s="293"/>
    </row>
    <row r="186" spans="2:20" ht="15.75" customHeight="1" x14ac:dyDescent="0.2">
      <c r="B186" s="102"/>
      <c r="C186" s="9"/>
      <c r="D186" s="9"/>
      <c r="E186" s="85" t="s">
        <v>294</v>
      </c>
      <c r="F186" s="85" t="s">
        <v>295</v>
      </c>
      <c r="G186" s="9"/>
      <c r="H186" s="27"/>
      <c r="I186" s="460"/>
      <c r="J186" s="461"/>
      <c r="K186" s="462"/>
      <c r="L186" s="503"/>
      <c r="M186" s="720"/>
      <c r="N186" s="336"/>
      <c r="P186" s="554"/>
      <c r="Q186" s="672"/>
      <c r="R186" s="688"/>
      <c r="S186" s="271"/>
      <c r="T186" s="292"/>
    </row>
    <row r="187" spans="2:20" ht="66.75" customHeight="1" x14ac:dyDescent="0.2">
      <c r="B187" s="102"/>
      <c r="C187" s="9"/>
      <c r="D187" s="9"/>
      <c r="E187" s="9"/>
      <c r="F187" s="1085" t="s">
        <v>690</v>
      </c>
      <c r="G187" s="1086"/>
      <c r="H187" s="1086"/>
      <c r="I187" s="460"/>
      <c r="J187" s="461"/>
      <c r="K187" s="462"/>
      <c r="L187" s="503"/>
      <c r="M187" s="720"/>
      <c r="N187" s="336"/>
      <c r="P187" s="554"/>
      <c r="Q187" s="672"/>
      <c r="R187" s="688"/>
      <c r="S187" s="271"/>
      <c r="T187" s="292"/>
    </row>
    <row r="188" spans="2:20" ht="15.75" customHeight="1" x14ac:dyDescent="0.2">
      <c r="B188" s="102"/>
      <c r="C188" s="9"/>
      <c r="D188" s="9"/>
      <c r="E188" s="9"/>
      <c r="F188" s="85" t="s">
        <v>296</v>
      </c>
      <c r="G188" s="85" t="s">
        <v>297</v>
      </c>
      <c r="H188" s="109"/>
      <c r="I188" s="460" t="s">
        <v>83</v>
      </c>
      <c r="J188" s="461">
        <v>0</v>
      </c>
      <c r="K188" s="462">
        <f>N$3</f>
        <v>1</v>
      </c>
      <c r="L188" s="503">
        <f t="shared" si="32"/>
        <v>0</v>
      </c>
      <c r="M188" s="720">
        <v>1</v>
      </c>
      <c r="N188" s="336">
        <f>L188*M188</f>
        <v>0</v>
      </c>
      <c r="P188" s="555">
        <f>SUM(L188)</f>
        <v>0</v>
      </c>
      <c r="Q188" s="673">
        <v>0</v>
      </c>
      <c r="R188" s="686">
        <f>SUM(N188*Q188)</f>
        <v>0</v>
      </c>
      <c r="S188" s="266">
        <f>SUM(N188-R188)</f>
        <v>0</v>
      </c>
      <c r="T188" s="293"/>
    </row>
    <row r="189" spans="2:20" ht="15.75" customHeight="1" x14ac:dyDescent="0.2">
      <c r="B189" s="102"/>
      <c r="C189" s="9"/>
      <c r="D189" s="9"/>
      <c r="E189" s="9"/>
      <c r="F189" s="85" t="s">
        <v>298</v>
      </c>
      <c r="G189" s="85" t="s">
        <v>299</v>
      </c>
      <c r="H189" s="109"/>
      <c r="I189" s="460" t="s">
        <v>83</v>
      </c>
      <c r="J189" s="461">
        <v>0</v>
      </c>
      <c r="K189" s="462">
        <f>N$3</f>
        <v>1</v>
      </c>
      <c r="L189" s="503">
        <f t="shared" si="32"/>
        <v>0</v>
      </c>
      <c r="M189" s="720">
        <v>1</v>
      </c>
      <c r="N189" s="336">
        <f>L189*M189</f>
        <v>0</v>
      </c>
      <c r="P189" s="555">
        <f>SUM(L189)</f>
        <v>0</v>
      </c>
      <c r="Q189" s="673">
        <v>0</v>
      </c>
      <c r="R189" s="686">
        <f>SUM(N189*Q189)</f>
        <v>0</v>
      </c>
      <c r="S189" s="266">
        <f>SUM(N189-R189)</f>
        <v>0</v>
      </c>
      <c r="T189" s="293"/>
    </row>
    <row r="190" spans="2:20" ht="15.75" customHeight="1" x14ac:dyDescent="0.2">
      <c r="B190" s="102"/>
      <c r="C190" s="9"/>
      <c r="D190" s="110" t="s">
        <v>300</v>
      </c>
      <c r="E190" s="110"/>
      <c r="F190" s="116"/>
      <c r="G190" s="118"/>
      <c r="H190" s="434"/>
      <c r="I190" s="473"/>
      <c r="J190" s="474"/>
      <c r="K190" s="475"/>
      <c r="L190" s="659"/>
      <c r="M190" s="1024"/>
      <c r="N190" s="286">
        <f>SUM(N191:N201)</f>
        <v>0</v>
      </c>
      <c r="P190" s="559"/>
      <c r="Q190" s="678"/>
      <c r="R190" s="685">
        <f>SUM(R191:R201)</f>
        <v>0</v>
      </c>
      <c r="S190" s="316">
        <f>SUM(S191:S201)</f>
        <v>0</v>
      </c>
      <c r="T190" s="296"/>
    </row>
    <row r="191" spans="2:20" ht="15.75" customHeight="1" x14ac:dyDescent="0.2">
      <c r="B191" s="102"/>
      <c r="C191" s="9"/>
      <c r="D191" s="9"/>
      <c r="E191" s="85" t="s">
        <v>301</v>
      </c>
      <c r="F191" s="85" t="s">
        <v>302</v>
      </c>
      <c r="G191" s="9"/>
      <c r="H191" s="27"/>
      <c r="I191" s="460"/>
      <c r="J191" s="461"/>
      <c r="K191" s="462"/>
      <c r="L191" s="662"/>
      <c r="M191" s="720"/>
      <c r="N191" s="336"/>
      <c r="P191" s="554"/>
      <c r="Q191" s="672"/>
      <c r="R191" s="688"/>
      <c r="S191" s="271"/>
      <c r="T191" s="292"/>
    </row>
    <row r="192" spans="2:20" ht="65.25" customHeight="1" x14ac:dyDescent="0.2">
      <c r="B192" s="102"/>
      <c r="C192" s="9"/>
      <c r="D192" s="9"/>
      <c r="E192" s="9"/>
      <c r="F192" s="1085" t="s">
        <v>691</v>
      </c>
      <c r="G192" s="1086"/>
      <c r="H192" s="1086"/>
      <c r="I192" s="460"/>
      <c r="J192" s="461"/>
      <c r="K192" s="462"/>
      <c r="L192" s="662"/>
      <c r="M192" s="720"/>
      <c r="N192" s="336"/>
      <c r="P192" s="554"/>
      <c r="Q192" s="672"/>
      <c r="R192" s="688"/>
      <c r="S192" s="271"/>
      <c r="T192" s="292"/>
    </row>
    <row r="193" spans="2:20" ht="15.75" customHeight="1" x14ac:dyDescent="0.2">
      <c r="B193" s="102"/>
      <c r="C193" s="9"/>
      <c r="D193" s="9"/>
      <c r="E193" s="9"/>
      <c r="F193" s="85" t="s">
        <v>303</v>
      </c>
      <c r="G193" s="85" t="s">
        <v>304</v>
      </c>
      <c r="H193" s="109"/>
      <c r="I193" s="460" t="s">
        <v>189</v>
      </c>
      <c r="J193" s="461">
        <v>0</v>
      </c>
      <c r="K193" s="462">
        <f>N$3</f>
        <v>1</v>
      </c>
      <c r="L193" s="503">
        <f t="shared" ref="L193:L200" si="33">J193*K193</f>
        <v>0</v>
      </c>
      <c r="M193" s="720">
        <v>1</v>
      </c>
      <c r="N193" s="336">
        <f>L193*M193</f>
        <v>0</v>
      </c>
      <c r="P193" s="555">
        <f>SUM(L193)</f>
        <v>0</v>
      </c>
      <c r="Q193" s="673">
        <v>0</v>
      </c>
      <c r="R193" s="686">
        <f>SUM(N193*Q193)</f>
        <v>0</v>
      </c>
      <c r="S193" s="266">
        <f>SUM(N193-R193)</f>
        <v>0</v>
      </c>
      <c r="T193" s="293"/>
    </row>
    <row r="194" spans="2:20" ht="15.75" customHeight="1" x14ac:dyDescent="0.2">
      <c r="B194" s="102"/>
      <c r="C194" s="9"/>
      <c r="D194" s="9"/>
      <c r="E194" s="9"/>
      <c r="F194" s="85" t="s">
        <v>305</v>
      </c>
      <c r="G194" s="85" t="s">
        <v>306</v>
      </c>
      <c r="H194" s="109"/>
      <c r="I194" s="460" t="s">
        <v>189</v>
      </c>
      <c r="J194" s="461">
        <v>0</v>
      </c>
      <c r="K194" s="462">
        <f>N$3</f>
        <v>1</v>
      </c>
      <c r="L194" s="503">
        <f t="shared" si="33"/>
        <v>0</v>
      </c>
      <c r="M194" s="720">
        <v>1</v>
      </c>
      <c r="N194" s="336">
        <f>L194*M194</f>
        <v>0</v>
      </c>
      <c r="P194" s="555">
        <f>SUM(L194)</f>
        <v>0</v>
      </c>
      <c r="Q194" s="673">
        <v>0</v>
      </c>
      <c r="R194" s="686">
        <f>SUM(N194*Q194)</f>
        <v>0</v>
      </c>
      <c r="S194" s="266">
        <f>SUM(N194-R194)</f>
        <v>0</v>
      </c>
      <c r="T194" s="293"/>
    </row>
    <row r="195" spans="2:20" ht="15.75" customHeight="1" x14ac:dyDescent="0.2">
      <c r="B195" s="102"/>
      <c r="C195" s="9"/>
      <c r="D195" s="9"/>
      <c r="E195" s="9"/>
      <c r="F195" s="85" t="s">
        <v>307</v>
      </c>
      <c r="G195" s="85" t="s">
        <v>308</v>
      </c>
      <c r="H195" s="109"/>
      <c r="I195" s="460" t="s">
        <v>189</v>
      </c>
      <c r="J195" s="461">
        <v>0</v>
      </c>
      <c r="K195" s="462">
        <f>N$3</f>
        <v>1</v>
      </c>
      <c r="L195" s="503">
        <f t="shared" si="33"/>
        <v>0</v>
      </c>
      <c r="M195" s="720">
        <v>1</v>
      </c>
      <c r="N195" s="336">
        <f>L195*M195</f>
        <v>0</v>
      </c>
      <c r="P195" s="555">
        <f>SUM(L195)</f>
        <v>0</v>
      </c>
      <c r="Q195" s="673">
        <v>0</v>
      </c>
      <c r="R195" s="686">
        <f>SUM(N195*Q195)</f>
        <v>0</v>
      </c>
      <c r="S195" s="266">
        <f>SUM(N195-R195)</f>
        <v>0</v>
      </c>
      <c r="T195" s="293"/>
    </row>
    <row r="196" spans="2:20" ht="15.75" customHeight="1" x14ac:dyDescent="0.2">
      <c r="B196" s="102"/>
      <c r="C196" s="9"/>
      <c r="D196" s="9"/>
      <c r="E196" s="85" t="s">
        <v>309</v>
      </c>
      <c r="F196" s="85" t="s">
        <v>310</v>
      </c>
      <c r="G196" s="9"/>
      <c r="H196" s="27"/>
      <c r="I196" s="460"/>
      <c r="J196" s="461"/>
      <c r="K196" s="462"/>
      <c r="L196" s="503"/>
      <c r="M196" s="720"/>
      <c r="N196" s="336"/>
      <c r="P196" s="554"/>
      <c r="Q196" s="672"/>
      <c r="R196" s="688"/>
      <c r="S196" s="271"/>
      <c r="T196" s="292"/>
    </row>
    <row r="197" spans="2:20" ht="66" customHeight="1" x14ac:dyDescent="0.2">
      <c r="B197" s="102"/>
      <c r="C197" s="9"/>
      <c r="D197" s="9"/>
      <c r="E197" s="9"/>
      <c r="F197" s="1085" t="s">
        <v>692</v>
      </c>
      <c r="G197" s="1086"/>
      <c r="H197" s="1086"/>
      <c r="I197" s="460"/>
      <c r="J197" s="461"/>
      <c r="K197" s="462"/>
      <c r="L197" s="503"/>
      <c r="M197" s="720"/>
      <c r="N197" s="336"/>
      <c r="P197" s="554"/>
      <c r="Q197" s="672"/>
      <c r="R197" s="688"/>
      <c r="S197" s="271"/>
      <c r="T197" s="292"/>
    </row>
    <row r="198" spans="2:20" ht="15.75" customHeight="1" x14ac:dyDescent="0.2">
      <c r="B198" s="102"/>
      <c r="C198" s="9"/>
      <c r="D198" s="9"/>
      <c r="E198" s="9"/>
      <c r="F198" s="85" t="s">
        <v>311</v>
      </c>
      <c r="G198" s="85" t="s">
        <v>306</v>
      </c>
      <c r="H198" s="109"/>
      <c r="I198" s="460" t="s">
        <v>189</v>
      </c>
      <c r="J198" s="461">
        <v>0</v>
      </c>
      <c r="K198" s="462">
        <f>N$3</f>
        <v>1</v>
      </c>
      <c r="L198" s="503">
        <f t="shared" si="33"/>
        <v>0</v>
      </c>
      <c r="M198" s="720">
        <v>1</v>
      </c>
      <c r="N198" s="336">
        <f>L198*M198</f>
        <v>0</v>
      </c>
      <c r="P198" s="555">
        <f>SUM(L198)</f>
        <v>0</v>
      </c>
      <c r="Q198" s="673">
        <v>0</v>
      </c>
      <c r="R198" s="686">
        <f>SUM(N198*Q198)</f>
        <v>0</v>
      </c>
      <c r="S198" s="266">
        <f>SUM(N198-R198)</f>
        <v>0</v>
      </c>
      <c r="T198" s="293"/>
    </row>
    <row r="199" spans="2:20" ht="15.75" customHeight="1" x14ac:dyDescent="0.2">
      <c r="B199" s="102"/>
      <c r="C199" s="9"/>
      <c r="D199" s="9"/>
      <c r="E199" s="9"/>
      <c r="F199" s="85" t="s">
        <v>312</v>
      </c>
      <c r="G199" s="85" t="s">
        <v>308</v>
      </c>
      <c r="H199" s="109"/>
      <c r="I199" s="460" t="s">
        <v>189</v>
      </c>
      <c r="J199" s="461">
        <v>0</v>
      </c>
      <c r="K199" s="462">
        <f>N$3</f>
        <v>1</v>
      </c>
      <c r="L199" s="503">
        <f t="shared" si="33"/>
        <v>0</v>
      </c>
      <c r="M199" s="720">
        <v>1</v>
      </c>
      <c r="N199" s="336">
        <f>L199*M199</f>
        <v>0</v>
      </c>
      <c r="P199" s="555">
        <f>SUM(L199)</f>
        <v>0</v>
      </c>
      <c r="Q199" s="673">
        <v>0</v>
      </c>
      <c r="R199" s="686">
        <f>SUM(N199*Q199)</f>
        <v>0</v>
      </c>
      <c r="S199" s="266">
        <f>SUM(N199-R199)</f>
        <v>0</v>
      </c>
      <c r="T199" s="293"/>
    </row>
    <row r="200" spans="2:20" ht="15.75" customHeight="1" x14ac:dyDescent="0.2">
      <c r="B200" s="102"/>
      <c r="C200" s="9"/>
      <c r="D200" s="9"/>
      <c r="E200" s="85" t="s">
        <v>313</v>
      </c>
      <c r="F200" s="85" t="s">
        <v>314</v>
      </c>
      <c r="G200" s="9"/>
      <c r="H200" s="27"/>
      <c r="I200" s="460" t="s">
        <v>83</v>
      </c>
      <c r="J200" s="461">
        <v>0</v>
      </c>
      <c r="K200" s="462">
        <f>N$3</f>
        <v>1</v>
      </c>
      <c r="L200" s="503">
        <f t="shared" si="33"/>
        <v>0</v>
      </c>
      <c r="M200" s="720">
        <v>1</v>
      </c>
      <c r="N200" s="336">
        <f>L200*M200</f>
        <v>0</v>
      </c>
      <c r="P200" s="555">
        <f>SUM(L200)</f>
        <v>0</v>
      </c>
      <c r="Q200" s="673">
        <v>0</v>
      </c>
      <c r="R200" s="686">
        <f>SUM(N200*Q200)</f>
        <v>0</v>
      </c>
      <c r="S200" s="266">
        <f>SUM(N200-R200)</f>
        <v>0</v>
      </c>
      <c r="T200" s="293"/>
    </row>
    <row r="201" spans="2:20" ht="63.75" customHeight="1" x14ac:dyDescent="0.2">
      <c r="B201" s="102"/>
      <c r="C201" s="9"/>
      <c r="D201" s="9"/>
      <c r="E201" s="9"/>
      <c r="F201" s="1085" t="s">
        <v>693</v>
      </c>
      <c r="G201" s="1086"/>
      <c r="H201" s="1086"/>
      <c r="I201" s="460"/>
      <c r="J201" s="461"/>
      <c r="K201" s="462"/>
      <c r="L201" s="503"/>
      <c r="M201" s="720"/>
      <c r="N201" s="336"/>
      <c r="P201" s="554"/>
      <c r="Q201" s="672"/>
      <c r="R201" s="688"/>
      <c r="S201" s="271"/>
      <c r="T201" s="292"/>
    </row>
    <row r="202" spans="2:20" ht="15.75" customHeight="1" x14ac:dyDescent="0.2">
      <c r="B202" s="102"/>
      <c r="C202" s="9"/>
      <c r="D202" s="110" t="s">
        <v>315</v>
      </c>
      <c r="E202" s="110"/>
      <c r="F202" s="116"/>
      <c r="G202" s="118"/>
      <c r="H202" s="434"/>
      <c r="I202" s="473"/>
      <c r="J202" s="474"/>
      <c r="K202" s="475"/>
      <c r="L202" s="659"/>
      <c r="M202" s="1024"/>
      <c r="N202" s="286">
        <f>SUM(N203:N208)</f>
        <v>0</v>
      </c>
      <c r="P202" s="559"/>
      <c r="Q202" s="678"/>
      <c r="R202" s="685">
        <f>SUM(R203:R208)</f>
        <v>0</v>
      </c>
      <c r="S202" s="316">
        <f>SUM(S203:S208)</f>
        <v>0</v>
      </c>
      <c r="T202" s="296"/>
    </row>
    <row r="203" spans="2:20" ht="15.75" customHeight="1" x14ac:dyDescent="0.2">
      <c r="B203" s="102"/>
      <c r="C203" s="9"/>
      <c r="D203" s="9"/>
      <c r="E203" s="85" t="s">
        <v>316</v>
      </c>
      <c r="F203" s="85" t="s">
        <v>317</v>
      </c>
      <c r="G203" s="9"/>
      <c r="H203" s="27"/>
      <c r="I203" s="460"/>
      <c r="J203" s="461"/>
      <c r="K203" s="462"/>
      <c r="L203" s="662"/>
      <c r="M203" s="720"/>
      <c r="N203" s="336"/>
      <c r="P203" s="554"/>
      <c r="Q203" s="672"/>
      <c r="R203" s="688"/>
      <c r="S203" s="271"/>
      <c r="T203" s="292"/>
    </row>
    <row r="204" spans="2:20" ht="66" customHeight="1" x14ac:dyDescent="0.2">
      <c r="B204" s="102"/>
      <c r="C204" s="9"/>
      <c r="D204" s="9"/>
      <c r="E204" s="9"/>
      <c r="F204" s="1085" t="s">
        <v>694</v>
      </c>
      <c r="G204" s="1086"/>
      <c r="H204" s="1086"/>
      <c r="I204" s="460"/>
      <c r="J204" s="461"/>
      <c r="K204" s="462"/>
      <c r="L204" s="662"/>
      <c r="M204" s="720"/>
      <c r="N204" s="336"/>
      <c r="P204" s="554"/>
      <c r="Q204" s="672"/>
      <c r="R204" s="688"/>
      <c r="S204" s="271"/>
      <c r="T204" s="292"/>
    </row>
    <row r="205" spans="2:20" ht="15.75" customHeight="1" x14ac:dyDescent="0.2">
      <c r="B205" s="102"/>
      <c r="C205" s="9"/>
      <c r="D205" s="9"/>
      <c r="E205" s="9"/>
      <c r="F205" s="85" t="s">
        <v>318</v>
      </c>
      <c r="G205" s="85" t="s">
        <v>304</v>
      </c>
      <c r="H205" s="109"/>
      <c r="I205" s="460" t="s">
        <v>189</v>
      </c>
      <c r="J205" s="461">
        <v>0</v>
      </c>
      <c r="K205" s="462">
        <f>N$3</f>
        <v>1</v>
      </c>
      <c r="L205" s="503">
        <f t="shared" ref="L205:L207" si="34">J205*K205</f>
        <v>0</v>
      </c>
      <c r="M205" s="720">
        <v>1</v>
      </c>
      <c r="N205" s="336">
        <f>L205*M205</f>
        <v>0</v>
      </c>
      <c r="P205" s="555">
        <f>SUM(L205)</f>
        <v>0</v>
      </c>
      <c r="Q205" s="673">
        <v>0</v>
      </c>
      <c r="R205" s="686">
        <f>SUM(N205*Q205)</f>
        <v>0</v>
      </c>
      <c r="S205" s="266">
        <f>SUM(N205-R205)</f>
        <v>0</v>
      </c>
      <c r="T205" s="293"/>
    </row>
    <row r="206" spans="2:20" ht="15.75" customHeight="1" x14ac:dyDescent="0.2">
      <c r="B206" s="102"/>
      <c r="C206" s="9"/>
      <c r="D206" s="9"/>
      <c r="E206" s="9"/>
      <c r="F206" s="85" t="s">
        <v>319</v>
      </c>
      <c r="G206" s="85" t="s">
        <v>306</v>
      </c>
      <c r="H206" s="27"/>
      <c r="I206" s="460" t="s">
        <v>189</v>
      </c>
      <c r="J206" s="461">
        <v>0</v>
      </c>
      <c r="K206" s="462">
        <f>N$3</f>
        <v>1</v>
      </c>
      <c r="L206" s="503">
        <f t="shared" si="34"/>
        <v>0</v>
      </c>
      <c r="M206" s="720">
        <v>1</v>
      </c>
      <c r="N206" s="336">
        <f>L206*M206</f>
        <v>0</v>
      </c>
      <c r="P206" s="555">
        <f>SUM(L206)</f>
        <v>0</v>
      </c>
      <c r="Q206" s="673">
        <v>0</v>
      </c>
      <c r="R206" s="686">
        <f>SUM(N206*Q206)</f>
        <v>0</v>
      </c>
      <c r="S206" s="266">
        <f>SUM(N206-R206)</f>
        <v>0</v>
      </c>
      <c r="T206" s="293"/>
    </row>
    <row r="207" spans="2:20" ht="15.75" customHeight="1" x14ac:dyDescent="0.2">
      <c r="B207" s="102"/>
      <c r="C207" s="9"/>
      <c r="D207" s="9"/>
      <c r="E207" s="85" t="s">
        <v>320</v>
      </c>
      <c r="F207" s="85" t="s">
        <v>321</v>
      </c>
      <c r="G207" s="9"/>
      <c r="H207" s="27"/>
      <c r="I207" s="460" t="s">
        <v>83</v>
      </c>
      <c r="J207" s="461">
        <v>0</v>
      </c>
      <c r="K207" s="462">
        <f>N$3</f>
        <v>1</v>
      </c>
      <c r="L207" s="503">
        <f t="shared" si="34"/>
        <v>0</v>
      </c>
      <c r="M207" s="720">
        <v>1</v>
      </c>
      <c r="N207" s="336">
        <f>L207*M207</f>
        <v>0</v>
      </c>
      <c r="P207" s="555">
        <f>SUM(L207)</f>
        <v>0</v>
      </c>
      <c r="Q207" s="673">
        <v>0</v>
      </c>
      <c r="R207" s="686">
        <f>SUM(N207*Q207)</f>
        <v>0</v>
      </c>
      <c r="S207" s="266">
        <f>SUM(N207-R207)</f>
        <v>0</v>
      </c>
      <c r="T207" s="293"/>
    </row>
    <row r="208" spans="2:20" ht="63.75" customHeight="1" x14ac:dyDescent="0.2">
      <c r="B208" s="102"/>
      <c r="C208" s="9"/>
      <c r="D208" s="9"/>
      <c r="E208" s="9"/>
      <c r="F208" s="1085" t="s">
        <v>695</v>
      </c>
      <c r="G208" s="1086"/>
      <c r="H208" s="1086"/>
      <c r="I208" s="460"/>
      <c r="J208" s="461"/>
      <c r="K208" s="462"/>
      <c r="L208" s="662"/>
      <c r="M208" s="720"/>
      <c r="N208" s="336"/>
      <c r="P208" s="554"/>
      <c r="Q208" s="672"/>
      <c r="R208" s="688"/>
      <c r="S208" s="271"/>
      <c r="T208" s="292"/>
    </row>
    <row r="209" spans="2:20" ht="15.75" customHeight="1" x14ac:dyDescent="0.2">
      <c r="B209" s="102"/>
      <c r="C209" s="84" t="s">
        <v>322</v>
      </c>
      <c r="D209" s="63"/>
      <c r="E209" s="63"/>
      <c r="F209" s="61"/>
      <c r="G209" s="63"/>
      <c r="H209" s="433"/>
      <c r="I209" s="469"/>
      <c r="J209" s="470"/>
      <c r="K209" s="471"/>
      <c r="L209" s="658"/>
      <c r="M209" s="1023"/>
      <c r="N209" s="287">
        <f>N210+N215+N229</f>
        <v>0</v>
      </c>
      <c r="P209" s="552"/>
      <c r="Q209" s="670"/>
      <c r="R209" s="689">
        <f>R210+R215+R229</f>
        <v>0</v>
      </c>
      <c r="S209" s="318">
        <f>S210+S215+S229</f>
        <v>0</v>
      </c>
      <c r="T209" s="666"/>
    </row>
    <row r="210" spans="2:20" ht="15.75" customHeight="1" x14ac:dyDescent="0.2">
      <c r="B210" s="102"/>
      <c r="C210" s="9"/>
      <c r="D210" s="110" t="s">
        <v>323</v>
      </c>
      <c r="E210" s="110"/>
      <c r="F210" s="116"/>
      <c r="G210" s="118"/>
      <c r="H210" s="434"/>
      <c r="I210" s="473"/>
      <c r="J210" s="474"/>
      <c r="K210" s="475"/>
      <c r="L210" s="659"/>
      <c r="M210" s="1024"/>
      <c r="N210" s="286">
        <f>SUM(N211:N214)</f>
        <v>0</v>
      </c>
      <c r="P210" s="559"/>
      <c r="Q210" s="678"/>
      <c r="R210" s="685">
        <f>SUM(R211:R214)</f>
        <v>0</v>
      </c>
      <c r="S210" s="316">
        <f>SUM(S211:S214)</f>
        <v>0</v>
      </c>
      <c r="T210" s="296"/>
    </row>
    <row r="211" spans="2:20" ht="15.75" customHeight="1" x14ac:dyDescent="0.2">
      <c r="B211" s="102"/>
      <c r="C211" s="9"/>
      <c r="D211" s="9"/>
      <c r="E211" s="85" t="s">
        <v>324</v>
      </c>
      <c r="F211" s="85" t="s">
        <v>325</v>
      </c>
      <c r="G211" s="9"/>
      <c r="H211" s="27"/>
      <c r="I211" s="460"/>
      <c r="J211" s="461"/>
      <c r="K211" s="462"/>
      <c r="L211" s="662"/>
      <c r="M211" s="720"/>
      <c r="N211" s="336"/>
      <c r="P211" s="554"/>
      <c r="Q211" s="672"/>
      <c r="R211" s="688"/>
      <c r="S211" s="271"/>
      <c r="T211" s="292"/>
    </row>
    <row r="212" spans="2:20" ht="69" customHeight="1" x14ac:dyDescent="0.2">
      <c r="B212" s="102"/>
      <c r="C212" s="9"/>
      <c r="D212" s="9"/>
      <c r="E212" s="9"/>
      <c r="F212" s="1085" t="s">
        <v>654</v>
      </c>
      <c r="G212" s="1086"/>
      <c r="H212" s="1086"/>
      <c r="I212" s="460"/>
      <c r="J212" s="461"/>
      <c r="K212" s="462"/>
      <c r="L212" s="662"/>
      <c r="M212" s="720"/>
      <c r="N212" s="336"/>
      <c r="P212" s="554"/>
      <c r="Q212" s="672"/>
      <c r="R212" s="688"/>
      <c r="S212" s="271"/>
      <c r="T212" s="292"/>
    </row>
    <row r="213" spans="2:20" ht="15.75" customHeight="1" x14ac:dyDescent="0.2">
      <c r="B213" s="102"/>
      <c r="C213" s="9"/>
      <c r="D213" s="9"/>
      <c r="E213" s="9"/>
      <c r="F213" s="85" t="s">
        <v>326</v>
      </c>
      <c r="G213" s="85" t="s">
        <v>327</v>
      </c>
      <c r="H213" s="109"/>
      <c r="I213" s="460" t="s">
        <v>83</v>
      </c>
      <c r="J213" s="461">
        <v>0</v>
      </c>
      <c r="K213" s="462">
        <f>N$3</f>
        <v>1</v>
      </c>
      <c r="L213" s="503">
        <f t="shared" ref="L213:L230" si="35">J213*K213</f>
        <v>0</v>
      </c>
      <c r="M213" s="720">
        <v>1</v>
      </c>
      <c r="N213" s="336">
        <f>L213*M213</f>
        <v>0</v>
      </c>
      <c r="P213" s="555">
        <f>SUM(L213)</f>
        <v>0</v>
      </c>
      <c r="Q213" s="673">
        <v>0</v>
      </c>
      <c r="R213" s="686">
        <f>SUM(N213*Q213)</f>
        <v>0</v>
      </c>
      <c r="S213" s="266">
        <f>SUM(N213-R213)</f>
        <v>0</v>
      </c>
      <c r="T213" s="293"/>
    </row>
    <row r="214" spans="2:20" ht="15.75" customHeight="1" x14ac:dyDescent="0.2">
      <c r="B214" s="102"/>
      <c r="C214" s="9"/>
      <c r="D214" s="9"/>
      <c r="E214" s="9"/>
      <c r="F214" s="85" t="s">
        <v>328</v>
      </c>
      <c r="G214" s="85" t="s">
        <v>329</v>
      </c>
      <c r="H214" s="27"/>
      <c r="I214" s="460" t="s">
        <v>83</v>
      </c>
      <c r="J214" s="461">
        <v>0</v>
      </c>
      <c r="K214" s="462">
        <f>N$3</f>
        <v>1</v>
      </c>
      <c r="L214" s="503">
        <f t="shared" si="35"/>
        <v>0</v>
      </c>
      <c r="M214" s="720">
        <v>1</v>
      </c>
      <c r="N214" s="336">
        <f>L214*M214</f>
        <v>0</v>
      </c>
      <c r="P214" s="555">
        <f>SUM(L214)</f>
        <v>0</v>
      </c>
      <c r="Q214" s="673">
        <v>0</v>
      </c>
      <c r="R214" s="686">
        <f>SUM(N214*Q214)</f>
        <v>0</v>
      </c>
      <c r="S214" s="266">
        <f>SUM(N214-R214)</f>
        <v>0</v>
      </c>
      <c r="T214" s="293"/>
    </row>
    <row r="215" spans="2:20" ht="15.75" customHeight="1" x14ac:dyDescent="0.2">
      <c r="B215" s="102"/>
      <c r="C215" s="9"/>
      <c r="D215" s="110" t="s">
        <v>330</v>
      </c>
      <c r="E215" s="110"/>
      <c r="F215" s="116"/>
      <c r="G215" s="118"/>
      <c r="H215" s="434"/>
      <c r="I215" s="473"/>
      <c r="J215" s="474"/>
      <c r="K215" s="475"/>
      <c r="L215" s="659"/>
      <c r="M215" s="1024"/>
      <c r="N215" s="286">
        <f>SUM(N216:N228)</f>
        <v>0</v>
      </c>
      <c r="P215" s="559"/>
      <c r="Q215" s="678"/>
      <c r="R215" s="685">
        <f>SUM(R216:R228)</f>
        <v>0</v>
      </c>
      <c r="S215" s="316">
        <f>SUM(S216:S228)</f>
        <v>0</v>
      </c>
      <c r="T215" s="296"/>
    </row>
    <row r="216" spans="2:20" ht="15.75" customHeight="1" x14ac:dyDescent="0.2">
      <c r="B216" s="102"/>
      <c r="C216" s="9"/>
      <c r="D216" s="9"/>
      <c r="E216" s="85" t="s">
        <v>331</v>
      </c>
      <c r="F216" s="85" t="s">
        <v>332</v>
      </c>
      <c r="G216" s="9"/>
      <c r="H216" s="27"/>
      <c r="I216" s="460" t="s">
        <v>87</v>
      </c>
      <c r="J216" s="461">
        <v>0</v>
      </c>
      <c r="K216" s="462">
        <f>N$3</f>
        <v>1</v>
      </c>
      <c r="L216" s="503">
        <f t="shared" si="35"/>
        <v>0</v>
      </c>
      <c r="M216" s="720">
        <v>1</v>
      </c>
      <c r="N216" s="336">
        <f>L216*M216</f>
        <v>0</v>
      </c>
      <c r="P216" s="555">
        <f>SUM(L216)</f>
        <v>0</v>
      </c>
      <c r="Q216" s="673">
        <v>0</v>
      </c>
      <c r="R216" s="686">
        <f>SUM(N216*Q216)</f>
        <v>0</v>
      </c>
      <c r="S216" s="266">
        <f>SUM(N216-R216)</f>
        <v>0</v>
      </c>
      <c r="T216" s="293"/>
    </row>
    <row r="217" spans="2:20" ht="65.25" customHeight="1" x14ac:dyDescent="0.2">
      <c r="B217" s="102"/>
      <c r="C217" s="9"/>
      <c r="D217" s="9"/>
      <c r="E217" s="9"/>
      <c r="F217" s="1085" t="s">
        <v>655</v>
      </c>
      <c r="G217" s="1086"/>
      <c r="H217" s="1086"/>
      <c r="I217" s="460"/>
      <c r="J217" s="461"/>
      <c r="K217" s="462"/>
      <c r="L217" s="503"/>
      <c r="M217" s="720"/>
      <c r="N217" s="336"/>
      <c r="P217" s="554"/>
      <c r="Q217" s="672"/>
      <c r="R217" s="688"/>
      <c r="S217" s="271"/>
      <c r="T217" s="292"/>
    </row>
    <row r="218" spans="2:20" ht="15.75" customHeight="1" x14ac:dyDescent="0.2">
      <c r="B218" s="102"/>
      <c r="C218" s="9"/>
      <c r="D218" s="9"/>
      <c r="E218" s="85" t="s">
        <v>333</v>
      </c>
      <c r="F218" s="85" t="s">
        <v>334</v>
      </c>
      <c r="G218" s="9"/>
      <c r="H218" s="27"/>
      <c r="I218" s="460"/>
      <c r="J218" s="461"/>
      <c r="K218" s="462"/>
      <c r="L218" s="503"/>
      <c r="M218" s="720"/>
      <c r="N218" s="336"/>
      <c r="P218" s="554"/>
      <c r="Q218" s="672"/>
      <c r="R218" s="688"/>
      <c r="S218" s="271"/>
      <c r="T218" s="292"/>
    </row>
    <row r="219" spans="2:20" ht="66.75" customHeight="1" x14ac:dyDescent="0.2">
      <c r="B219" s="102"/>
      <c r="C219" s="9"/>
      <c r="D219" s="9"/>
      <c r="E219" s="9"/>
      <c r="F219" s="1085" t="s">
        <v>656</v>
      </c>
      <c r="G219" s="1086"/>
      <c r="H219" s="1086"/>
      <c r="I219" s="460"/>
      <c r="J219" s="461"/>
      <c r="K219" s="462"/>
      <c r="L219" s="503"/>
      <c r="M219" s="720"/>
      <c r="N219" s="336"/>
      <c r="P219" s="554"/>
      <c r="Q219" s="672"/>
      <c r="R219" s="688"/>
      <c r="S219" s="271"/>
      <c r="T219" s="292"/>
    </row>
    <row r="220" spans="2:20" ht="15.75" customHeight="1" x14ac:dyDescent="0.2">
      <c r="B220" s="102"/>
      <c r="C220" s="9"/>
      <c r="D220" s="9"/>
      <c r="E220" s="9"/>
      <c r="F220" s="85" t="s">
        <v>335</v>
      </c>
      <c r="G220" s="85" t="s">
        <v>336</v>
      </c>
      <c r="H220" s="109"/>
      <c r="I220" s="460" t="s">
        <v>83</v>
      </c>
      <c r="J220" s="461">
        <v>0</v>
      </c>
      <c r="K220" s="462">
        <f>N$3</f>
        <v>1</v>
      </c>
      <c r="L220" s="503">
        <f t="shared" si="35"/>
        <v>0</v>
      </c>
      <c r="M220" s="720">
        <v>1</v>
      </c>
      <c r="N220" s="336">
        <f>L220*M220</f>
        <v>0</v>
      </c>
      <c r="P220" s="555">
        <f>SUM(L220)</f>
        <v>0</v>
      </c>
      <c r="Q220" s="673">
        <v>0</v>
      </c>
      <c r="R220" s="686">
        <f>SUM(N220*Q220)</f>
        <v>0</v>
      </c>
      <c r="S220" s="266">
        <f>SUM(N220-R220)</f>
        <v>0</v>
      </c>
      <c r="T220" s="293"/>
    </row>
    <row r="221" spans="2:20" ht="15.75" customHeight="1" x14ac:dyDescent="0.2">
      <c r="B221" s="102"/>
      <c r="C221" s="9"/>
      <c r="D221" s="9"/>
      <c r="E221" s="9"/>
      <c r="F221" s="85" t="s">
        <v>337</v>
      </c>
      <c r="G221" s="20" t="s">
        <v>338</v>
      </c>
      <c r="H221" s="109"/>
      <c r="I221" s="460" t="s">
        <v>83</v>
      </c>
      <c r="J221" s="461">
        <v>0</v>
      </c>
      <c r="K221" s="462">
        <f>N$3</f>
        <v>1</v>
      </c>
      <c r="L221" s="503">
        <f t="shared" si="35"/>
        <v>0</v>
      </c>
      <c r="M221" s="720">
        <v>1</v>
      </c>
      <c r="N221" s="336">
        <f>L221*M221</f>
        <v>0</v>
      </c>
      <c r="P221" s="555">
        <f>SUM(L221)</f>
        <v>0</v>
      </c>
      <c r="Q221" s="673">
        <v>0</v>
      </c>
      <c r="R221" s="686">
        <f>SUM(N221*Q221)</f>
        <v>0</v>
      </c>
      <c r="S221" s="266">
        <f>SUM(N221-R221)</f>
        <v>0</v>
      </c>
      <c r="T221" s="293"/>
    </row>
    <row r="222" spans="2:20" ht="15.75" customHeight="1" x14ac:dyDescent="0.2">
      <c r="B222" s="102"/>
      <c r="C222" s="9"/>
      <c r="D222" s="9"/>
      <c r="E222" s="85" t="s">
        <v>339</v>
      </c>
      <c r="F222" s="85" t="s">
        <v>340</v>
      </c>
      <c r="G222" s="9"/>
      <c r="H222" s="27"/>
      <c r="I222" s="460"/>
      <c r="J222" s="461"/>
      <c r="K222" s="462"/>
      <c r="L222" s="503"/>
      <c r="M222" s="720"/>
      <c r="N222" s="336"/>
      <c r="P222" s="554"/>
      <c r="Q222" s="672"/>
      <c r="R222" s="688"/>
      <c r="S222" s="271"/>
      <c r="T222" s="292"/>
    </row>
    <row r="223" spans="2:20" ht="65.25" customHeight="1" x14ac:dyDescent="0.2">
      <c r="B223" s="102"/>
      <c r="C223" s="9"/>
      <c r="D223" s="9"/>
      <c r="E223" s="9"/>
      <c r="F223" s="1085" t="s">
        <v>657</v>
      </c>
      <c r="G223" s="1086"/>
      <c r="H223" s="1086"/>
      <c r="I223" s="460"/>
      <c r="J223" s="461"/>
      <c r="K223" s="462"/>
      <c r="L223" s="503"/>
      <c r="M223" s="720"/>
      <c r="N223" s="336"/>
      <c r="P223" s="554"/>
      <c r="Q223" s="672"/>
      <c r="R223" s="688"/>
      <c r="S223" s="271"/>
      <c r="T223" s="292"/>
    </row>
    <row r="224" spans="2:20" ht="15.75" customHeight="1" x14ac:dyDescent="0.2">
      <c r="B224" s="102"/>
      <c r="C224" s="9"/>
      <c r="D224" s="9"/>
      <c r="E224" s="9"/>
      <c r="F224" s="85" t="s">
        <v>341</v>
      </c>
      <c r="G224" s="85" t="s">
        <v>342</v>
      </c>
      <c r="H224" s="109"/>
      <c r="I224" s="460" t="s">
        <v>83</v>
      </c>
      <c r="J224" s="461">
        <v>0</v>
      </c>
      <c r="K224" s="462">
        <f>N$3</f>
        <v>1</v>
      </c>
      <c r="L224" s="503">
        <f t="shared" si="35"/>
        <v>0</v>
      </c>
      <c r="M224" s="720">
        <v>1</v>
      </c>
      <c r="N224" s="336">
        <f>L224*M224</f>
        <v>0</v>
      </c>
      <c r="P224" s="555">
        <f>SUM(L224)</f>
        <v>0</v>
      </c>
      <c r="Q224" s="673">
        <v>0</v>
      </c>
      <c r="R224" s="686">
        <f>SUM(N224*Q224)</f>
        <v>0</v>
      </c>
      <c r="S224" s="266">
        <f>SUM(N224-R224)</f>
        <v>0</v>
      </c>
      <c r="T224" s="293"/>
    </row>
    <row r="225" spans="2:20" ht="15.75" customHeight="1" x14ac:dyDescent="0.2">
      <c r="B225" s="102"/>
      <c r="C225" s="9"/>
      <c r="D225" s="9"/>
      <c r="E225" s="9"/>
      <c r="F225" s="85" t="s">
        <v>343</v>
      </c>
      <c r="G225" s="85" t="s">
        <v>344</v>
      </c>
      <c r="H225" s="109"/>
      <c r="I225" s="460" t="s">
        <v>83</v>
      </c>
      <c r="J225" s="461">
        <v>0</v>
      </c>
      <c r="K225" s="462">
        <f>N$3</f>
        <v>1</v>
      </c>
      <c r="L225" s="503">
        <f t="shared" si="35"/>
        <v>0</v>
      </c>
      <c r="M225" s="720">
        <v>1</v>
      </c>
      <c r="N225" s="336">
        <f>L225*M225</f>
        <v>0</v>
      </c>
      <c r="P225" s="555">
        <f>SUM(L225)</f>
        <v>0</v>
      </c>
      <c r="Q225" s="673">
        <v>0</v>
      </c>
      <c r="R225" s="686">
        <f>SUM(N225*Q225)</f>
        <v>0</v>
      </c>
      <c r="S225" s="266">
        <f>SUM(N225-R225)</f>
        <v>0</v>
      </c>
      <c r="T225" s="293"/>
    </row>
    <row r="226" spans="2:20" ht="15.75" customHeight="1" x14ac:dyDescent="0.2">
      <c r="B226" s="102"/>
      <c r="C226" s="9"/>
      <c r="D226" s="9"/>
      <c r="E226" s="85" t="s">
        <v>345</v>
      </c>
      <c r="F226" s="85" t="s">
        <v>346</v>
      </c>
      <c r="G226" s="9"/>
      <c r="H226" s="27"/>
      <c r="I226" s="460"/>
      <c r="J226" s="461"/>
      <c r="K226" s="462"/>
      <c r="L226" s="503"/>
      <c r="M226" s="720"/>
      <c r="N226" s="336"/>
      <c r="P226" s="554"/>
      <c r="Q226" s="672"/>
      <c r="R226" s="688"/>
      <c r="S226" s="271"/>
      <c r="T226" s="292"/>
    </row>
    <row r="227" spans="2:20" ht="69.75" customHeight="1" x14ac:dyDescent="0.2">
      <c r="B227" s="102"/>
      <c r="C227" s="9"/>
      <c r="D227" s="9"/>
      <c r="E227" s="9"/>
      <c r="F227" s="1085" t="s">
        <v>658</v>
      </c>
      <c r="G227" s="1086"/>
      <c r="H227" s="1086"/>
      <c r="I227" s="460"/>
      <c r="J227" s="461"/>
      <c r="K227" s="462"/>
      <c r="L227" s="503"/>
      <c r="M227" s="720"/>
      <c r="N227" s="336"/>
      <c r="P227" s="554"/>
      <c r="Q227" s="672"/>
      <c r="R227" s="688"/>
      <c r="S227" s="271"/>
      <c r="T227" s="292"/>
    </row>
    <row r="228" spans="2:20" ht="15.75" customHeight="1" x14ac:dyDescent="0.2">
      <c r="B228" s="102"/>
      <c r="C228" s="9"/>
      <c r="D228" s="9"/>
      <c r="E228" s="9"/>
      <c r="F228" s="85" t="s">
        <v>347</v>
      </c>
      <c r="G228" s="85" t="s">
        <v>348</v>
      </c>
      <c r="H228" s="109"/>
      <c r="I228" s="460" t="s">
        <v>87</v>
      </c>
      <c r="J228" s="461">
        <v>0</v>
      </c>
      <c r="K228" s="462">
        <f>N$3</f>
        <v>1</v>
      </c>
      <c r="L228" s="503">
        <f t="shared" si="35"/>
        <v>0</v>
      </c>
      <c r="M228" s="720">
        <v>1</v>
      </c>
      <c r="N228" s="336">
        <f>L228*M228</f>
        <v>0</v>
      </c>
      <c r="P228" s="555">
        <f>SUM(L228)</f>
        <v>0</v>
      </c>
      <c r="Q228" s="673">
        <v>0</v>
      </c>
      <c r="R228" s="686">
        <f>SUM(N228*Q228)</f>
        <v>0</v>
      </c>
      <c r="S228" s="266">
        <f>SUM(N228-R228)</f>
        <v>0</v>
      </c>
      <c r="T228" s="293"/>
    </row>
    <row r="229" spans="2:20" ht="15.75" customHeight="1" x14ac:dyDescent="0.2">
      <c r="B229" s="102"/>
      <c r="C229" s="9"/>
      <c r="D229" s="110" t="s">
        <v>349</v>
      </c>
      <c r="E229" s="110"/>
      <c r="F229" s="116"/>
      <c r="G229" s="118"/>
      <c r="H229" s="434"/>
      <c r="I229" s="473"/>
      <c r="J229" s="474"/>
      <c r="K229" s="475"/>
      <c r="L229" s="659"/>
      <c r="M229" s="1024"/>
      <c r="N229" s="286">
        <f>SUM(N230:N232)</f>
        <v>0</v>
      </c>
      <c r="P229" s="559"/>
      <c r="Q229" s="678"/>
      <c r="R229" s="685">
        <f>SUM(R230:R232)</f>
        <v>0</v>
      </c>
      <c r="S229" s="316">
        <f>SUM(S230:S232)</f>
        <v>0</v>
      </c>
      <c r="T229" s="296"/>
    </row>
    <row r="230" spans="2:20" ht="15.75" customHeight="1" x14ac:dyDescent="0.2">
      <c r="B230" s="102"/>
      <c r="C230" s="9"/>
      <c r="D230" s="9"/>
      <c r="E230" s="85" t="s">
        <v>350</v>
      </c>
      <c r="F230" s="85" t="s">
        <v>351</v>
      </c>
      <c r="G230" s="9"/>
      <c r="H230" s="27"/>
      <c r="I230" s="460" t="s">
        <v>87</v>
      </c>
      <c r="J230" s="461">
        <v>0</v>
      </c>
      <c r="K230" s="462">
        <f>N$3</f>
        <v>1</v>
      </c>
      <c r="L230" s="503">
        <f t="shared" si="35"/>
        <v>0</v>
      </c>
      <c r="M230" s="720">
        <v>1</v>
      </c>
      <c r="N230" s="336">
        <f>L230*M230</f>
        <v>0</v>
      </c>
      <c r="P230" s="555">
        <f>SUM(L230)</f>
        <v>0</v>
      </c>
      <c r="Q230" s="673">
        <v>0</v>
      </c>
      <c r="R230" s="686">
        <f>SUM(N230*Q230)</f>
        <v>0</v>
      </c>
      <c r="S230" s="266">
        <f>SUM(N230-R230)</f>
        <v>0</v>
      </c>
      <c r="T230" s="293"/>
    </row>
    <row r="231" spans="2:20" ht="67.5" customHeight="1" x14ac:dyDescent="0.2">
      <c r="B231" s="217"/>
      <c r="C231" s="218"/>
      <c r="D231" s="218"/>
      <c r="E231" s="218"/>
      <c r="F231" s="1089" t="s">
        <v>659</v>
      </c>
      <c r="G231" s="1090"/>
      <c r="H231" s="1090"/>
      <c r="I231" s="486"/>
      <c r="J231" s="487"/>
      <c r="K231" s="488"/>
      <c r="L231" s="726"/>
      <c r="M231" s="1026"/>
      <c r="N231" s="388"/>
      <c r="P231" s="562"/>
      <c r="Q231" s="679"/>
      <c r="R231" s="697"/>
      <c r="S231" s="322"/>
      <c r="T231" s="297"/>
    </row>
    <row r="232" spans="2:20" ht="15.75" customHeight="1" x14ac:dyDescent="0.2">
      <c r="B232" s="219"/>
      <c r="C232" s="220"/>
      <c r="D232" s="220"/>
      <c r="E232" s="220"/>
      <c r="F232" s="236"/>
      <c r="G232" s="220"/>
      <c r="H232" s="438"/>
      <c r="I232" s="490"/>
      <c r="J232" s="722"/>
      <c r="K232" s="492"/>
      <c r="L232" s="516"/>
      <c r="M232" s="1027"/>
      <c r="N232" s="522"/>
      <c r="P232" s="563"/>
      <c r="Q232" s="680"/>
      <c r="R232" s="698"/>
      <c r="S232" s="282"/>
      <c r="T232" s="291"/>
    </row>
    <row r="233" spans="2:20" ht="15.75" customHeight="1" x14ac:dyDescent="0.2">
      <c r="B233" s="104"/>
      <c r="C233" s="28"/>
      <c r="D233" s="28"/>
      <c r="E233" s="28"/>
      <c r="F233" s="29"/>
      <c r="G233" s="28"/>
      <c r="H233" s="351" t="s">
        <v>875</v>
      </c>
      <c r="I233" s="493"/>
      <c r="J233" s="494"/>
      <c r="K233" s="494"/>
      <c r="L233" s="517"/>
      <c r="M233" s="1028"/>
      <c r="N233" s="300">
        <f>N160+N109+N59+N6</f>
        <v>237.95099999999996</v>
      </c>
      <c r="P233" s="718" t="s">
        <v>874</v>
      </c>
      <c r="Q233" s="681"/>
      <c r="R233" s="699">
        <f>R160+R109+R59+R6</f>
        <v>0</v>
      </c>
      <c r="S233" s="323">
        <f>S160+S109+S59+S6</f>
        <v>237.95099999999996</v>
      </c>
      <c r="T233" s="299"/>
    </row>
    <row r="234" spans="2:20" ht="15.75" customHeight="1" x14ac:dyDescent="0.2">
      <c r="B234" s="106"/>
      <c r="C234" s="107"/>
      <c r="D234" s="107"/>
      <c r="E234" s="107"/>
      <c r="F234" s="108"/>
      <c r="G234" s="107"/>
      <c r="H234" s="352"/>
      <c r="I234" s="495"/>
      <c r="J234" s="497"/>
      <c r="K234" s="497"/>
      <c r="L234" s="518"/>
      <c r="M234" s="1029"/>
      <c r="N234" s="391"/>
      <c r="P234" s="564"/>
      <c r="Q234" s="682"/>
      <c r="R234" s="700"/>
      <c r="S234" s="276"/>
      <c r="T234" s="298"/>
    </row>
    <row r="235" spans="2:20" ht="15.75" customHeight="1" x14ac:dyDescent="0.2">
      <c r="B235" s="30"/>
      <c r="C235" s="31"/>
      <c r="D235" s="31"/>
      <c r="E235" s="31"/>
      <c r="F235" s="32"/>
      <c r="G235" s="31"/>
      <c r="H235" s="31"/>
      <c r="I235" s="33"/>
      <c r="J235" s="141"/>
      <c r="K235" s="92"/>
      <c r="M235" s="986"/>
      <c r="N235" s="93"/>
    </row>
  </sheetData>
  <mergeCells count="80">
    <mergeCell ref="G56:H56"/>
    <mergeCell ref="G18:H18"/>
    <mergeCell ref="G20:H20"/>
    <mergeCell ref="G22:H22"/>
    <mergeCell ref="G25:H25"/>
    <mergeCell ref="G45:H45"/>
    <mergeCell ref="F43:H43"/>
    <mergeCell ref="G49:H49"/>
    <mergeCell ref="G29:H29"/>
    <mergeCell ref="G38:H38"/>
    <mergeCell ref="G40:H40"/>
    <mergeCell ref="G51:H51"/>
    <mergeCell ref="G36:H36"/>
    <mergeCell ref="G31:H31"/>
    <mergeCell ref="G33:H33"/>
    <mergeCell ref="P2:T2"/>
    <mergeCell ref="P3:T3"/>
    <mergeCell ref="B2:L2"/>
    <mergeCell ref="G7:H7"/>
    <mergeCell ref="G11:H11"/>
    <mergeCell ref="G13:H13"/>
    <mergeCell ref="G15:H15"/>
    <mergeCell ref="B3:L3"/>
    <mergeCell ref="G4:H4"/>
    <mergeCell ref="G5:H5"/>
    <mergeCell ref="G6:H6"/>
    <mergeCell ref="G66:H66"/>
    <mergeCell ref="G69:H69"/>
    <mergeCell ref="G58:H58"/>
    <mergeCell ref="G73:H73"/>
    <mergeCell ref="G75:H75"/>
    <mergeCell ref="G64:H64"/>
    <mergeCell ref="G121:H121"/>
    <mergeCell ref="F92:H92"/>
    <mergeCell ref="F96:H96"/>
    <mergeCell ref="G82:H82"/>
    <mergeCell ref="G84:H84"/>
    <mergeCell ref="G86:H86"/>
    <mergeCell ref="F101:H101"/>
    <mergeCell ref="F103:H103"/>
    <mergeCell ref="F106:H106"/>
    <mergeCell ref="G89:H89"/>
    <mergeCell ref="G123:H123"/>
    <mergeCell ref="G125:H125"/>
    <mergeCell ref="G127:H127"/>
    <mergeCell ref="G129:H129"/>
    <mergeCell ref="G132:H132"/>
    <mergeCell ref="G146:H146"/>
    <mergeCell ref="G149:H149"/>
    <mergeCell ref="G152:H152"/>
    <mergeCell ref="G156:H156"/>
    <mergeCell ref="G134:H134"/>
    <mergeCell ref="G136:H136"/>
    <mergeCell ref="G138:H138"/>
    <mergeCell ref="G140:H140"/>
    <mergeCell ref="F143:H143"/>
    <mergeCell ref="F174:H174"/>
    <mergeCell ref="F177:H177"/>
    <mergeCell ref="F182:H182"/>
    <mergeCell ref="F187:H187"/>
    <mergeCell ref="G159:H159"/>
    <mergeCell ref="F164:H164"/>
    <mergeCell ref="F166:H166"/>
    <mergeCell ref="F168:H168"/>
    <mergeCell ref="F231:H231"/>
    <mergeCell ref="F47:H47"/>
    <mergeCell ref="G114:H114"/>
    <mergeCell ref="G116:H116"/>
    <mergeCell ref="F212:H212"/>
    <mergeCell ref="F217:H217"/>
    <mergeCell ref="F219:H219"/>
    <mergeCell ref="F223:H223"/>
    <mergeCell ref="F227:H227"/>
    <mergeCell ref="F192:H192"/>
    <mergeCell ref="F197:H197"/>
    <mergeCell ref="F201:H201"/>
    <mergeCell ref="F204:H204"/>
    <mergeCell ref="F208:H208"/>
    <mergeCell ref="G80:H80"/>
    <mergeCell ref="F170:H170"/>
  </mergeCells>
  <phoneticPr fontId="6" type="noConversion"/>
  <printOptions horizontalCentered="1"/>
  <pageMargins left="0.39370078740157483" right="0.39370078740157483" top="0.39370078740157483" bottom="0.39370078740157483" header="0.31496062992125984" footer="0.31496062992125984"/>
  <pageSetup paperSize="119" scale="69" fitToHeight="0" orientation="landscape" horizontalDpi="1200" r:id="rId1"/>
  <headerFooter>
    <oddFooter>&amp;CPage &amp;P/&amp;N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Z235"/>
  <sheetViews>
    <sheetView zoomScale="90" zoomScaleNormal="90" zoomScaleSheetLayoutView="70" workbookViewId="0">
      <selection activeCell="M1" sqref="M1:M1048576"/>
    </sheetView>
  </sheetViews>
  <sheetFormatPr defaultColWidth="12" defaultRowHeight="15.75" customHeight="1" x14ac:dyDescent="0.2"/>
  <cols>
    <col min="1" max="2" width="3.83203125" style="13" customWidth="1"/>
    <col min="3" max="3" width="7.83203125" style="13" customWidth="1"/>
    <col min="4" max="4" width="8.83203125" style="13" customWidth="1"/>
    <col min="5" max="5" width="10.83203125" style="13" customWidth="1"/>
    <col min="6" max="6" width="15.83203125" style="14" customWidth="1"/>
    <col min="7" max="7" width="15.83203125" style="13" customWidth="1"/>
    <col min="8" max="8" width="60.83203125" style="13" customWidth="1"/>
    <col min="9" max="9" width="8.5" style="12" bestFit="1" customWidth="1"/>
    <col min="10" max="11" width="12.83203125" style="94" customWidth="1"/>
    <col min="12" max="12" width="12.83203125" style="191" customWidth="1"/>
    <col min="13" max="13" width="18.83203125" style="987" customWidth="1"/>
    <col min="14" max="14" width="18.83203125" style="95" customWidth="1"/>
    <col min="15" max="15" width="5" style="13" customWidth="1"/>
    <col min="16" max="16" width="18.33203125" style="35" bestFit="1" customWidth="1"/>
    <col min="17" max="17" width="15.83203125" style="35" customWidth="1"/>
    <col min="18" max="19" width="20.83203125" style="95" customWidth="1"/>
    <col min="20" max="20" width="40.33203125" style="13" customWidth="1"/>
    <col min="21" max="16384" width="12" style="13"/>
  </cols>
  <sheetData>
    <row r="1" spans="2:52" ht="21.75" customHeight="1" x14ac:dyDescent="0.2">
      <c r="B1" s="1"/>
      <c r="C1" s="1"/>
      <c r="D1" s="1"/>
      <c r="E1" s="1"/>
      <c r="F1" s="2"/>
      <c r="G1" s="1"/>
      <c r="H1" s="1"/>
      <c r="I1" s="3"/>
      <c r="J1" s="90"/>
      <c r="K1" s="90"/>
      <c r="L1" s="188"/>
      <c r="M1" s="967"/>
      <c r="N1" s="91"/>
    </row>
    <row r="2" spans="2:52" ht="15.75" customHeight="1" x14ac:dyDescent="0.2">
      <c r="B2" s="1091" t="str">
        <f>RECAPITULATIF!E2</f>
        <v>(INSERER LE NUMERO ET LE TITRE DU PROJET (XXXXX))</v>
      </c>
      <c r="C2" s="1092"/>
      <c r="D2" s="1092"/>
      <c r="E2" s="1092"/>
      <c r="F2" s="1092"/>
      <c r="G2" s="1092"/>
      <c r="H2" s="1092"/>
      <c r="I2" s="1092"/>
      <c r="J2" s="1092"/>
      <c r="K2" s="1092"/>
      <c r="L2" s="1092"/>
      <c r="M2" s="968" t="s">
        <v>835</v>
      </c>
      <c r="N2" s="97" t="str">
        <f>(RECAPITULATIF!I6)</f>
        <v>HTG</v>
      </c>
      <c r="P2" s="1069" t="s">
        <v>870</v>
      </c>
      <c r="Q2" s="1070"/>
      <c r="R2" s="1070"/>
      <c r="S2" s="1070"/>
      <c r="T2" s="1071"/>
    </row>
    <row r="3" spans="2:52" ht="23.25" x14ac:dyDescent="0.2">
      <c r="B3" s="1076" t="s">
        <v>853</v>
      </c>
      <c r="C3" s="1077"/>
      <c r="D3" s="1077"/>
      <c r="E3" s="1077"/>
      <c r="F3" s="1077"/>
      <c r="G3" s="1077"/>
      <c r="H3" s="1077"/>
      <c r="I3" s="1077"/>
      <c r="J3" s="1077"/>
      <c r="K3" s="1077"/>
      <c r="L3" s="1077"/>
      <c r="M3" s="969" t="s">
        <v>484</v>
      </c>
      <c r="N3" s="206">
        <v>1</v>
      </c>
      <c r="P3" s="1066" t="s">
        <v>869</v>
      </c>
      <c r="Q3" s="1067"/>
      <c r="R3" s="1067"/>
      <c r="S3" s="1067"/>
      <c r="T3" s="1068"/>
    </row>
    <row r="4" spans="2:52" ht="15.75" customHeight="1" x14ac:dyDescent="0.2">
      <c r="B4" s="199"/>
      <c r="C4" s="200"/>
      <c r="D4" s="200"/>
      <c r="E4" s="200"/>
      <c r="F4" s="200"/>
      <c r="G4" s="1078"/>
      <c r="H4" s="1078"/>
      <c r="I4" s="201"/>
      <c r="J4" s="208"/>
      <c r="K4" s="208"/>
      <c r="L4" s="204"/>
      <c r="M4" s="970"/>
      <c r="N4" s="205"/>
    </row>
    <row r="5" spans="2:52" s="37" customFormat="1" ht="35.1" customHeight="1" thickBot="1" x14ac:dyDescent="0.25">
      <c r="B5" s="96">
        <v>1</v>
      </c>
      <c r="C5" s="96">
        <v>2</v>
      </c>
      <c r="D5" s="96">
        <v>3</v>
      </c>
      <c r="E5" s="96">
        <v>4</v>
      </c>
      <c r="F5" s="96">
        <v>5</v>
      </c>
      <c r="G5" s="1079" t="s">
        <v>51</v>
      </c>
      <c r="H5" s="1080"/>
      <c r="I5" s="394" t="s">
        <v>52</v>
      </c>
      <c r="J5" s="392" t="s">
        <v>788</v>
      </c>
      <c r="K5" s="392" t="s">
        <v>789</v>
      </c>
      <c r="L5" s="498" t="s">
        <v>825</v>
      </c>
      <c r="M5" s="1016" t="s">
        <v>53</v>
      </c>
      <c r="N5" s="98" t="s">
        <v>0</v>
      </c>
      <c r="P5" s="704" t="s">
        <v>873</v>
      </c>
      <c r="Q5" s="705" t="s">
        <v>872</v>
      </c>
      <c r="R5" s="706" t="s">
        <v>871</v>
      </c>
      <c r="S5" s="707" t="s">
        <v>867</v>
      </c>
      <c r="T5" s="708" t="s">
        <v>868</v>
      </c>
    </row>
    <row r="6" spans="2:52" ht="15.75" customHeight="1" thickTop="1" x14ac:dyDescent="0.2">
      <c r="B6" s="234" t="s">
        <v>54</v>
      </c>
      <c r="C6" s="237"/>
      <c r="D6" s="237"/>
      <c r="E6" s="237"/>
      <c r="F6" s="237"/>
      <c r="G6" s="1111"/>
      <c r="H6" s="1112"/>
      <c r="I6" s="439"/>
      <c r="J6" s="644"/>
      <c r="K6" s="644"/>
      <c r="L6" s="652"/>
      <c r="M6" s="1017"/>
      <c r="N6" s="519">
        <f>N7+N52</f>
        <v>175.01</v>
      </c>
      <c r="P6" s="713"/>
      <c r="Q6" s="714"/>
      <c r="R6" s="715">
        <f>R7+R52</f>
        <v>0</v>
      </c>
      <c r="S6" s="716">
        <f>S7+S52</f>
        <v>175.01</v>
      </c>
      <c r="T6" s="717"/>
    </row>
    <row r="7" spans="2:52" ht="15.75" customHeight="1" x14ac:dyDescent="0.2">
      <c r="B7" s="99"/>
      <c r="C7" s="84" t="s">
        <v>55</v>
      </c>
      <c r="D7" s="60"/>
      <c r="E7" s="60"/>
      <c r="F7" s="60"/>
      <c r="G7" s="1083"/>
      <c r="H7" s="1084"/>
      <c r="I7" s="442"/>
      <c r="J7" s="444"/>
      <c r="K7" s="444"/>
      <c r="L7" s="506"/>
      <c r="M7" s="1018"/>
      <c r="N7" s="383">
        <f>N8+N26+N41</f>
        <v>150.14999999999998</v>
      </c>
      <c r="P7" s="552"/>
      <c r="Q7" s="670"/>
      <c r="R7" s="684">
        <f>R8+R26+R41</f>
        <v>0</v>
      </c>
      <c r="S7" s="315">
        <f>S8+S26+S41</f>
        <v>150.14999999999998</v>
      </c>
      <c r="T7" s="666"/>
    </row>
    <row r="8" spans="2:52" ht="15.75" customHeight="1" x14ac:dyDescent="0.2">
      <c r="B8" s="99"/>
      <c r="C8" s="4"/>
      <c r="D8" s="110" t="s">
        <v>56</v>
      </c>
      <c r="E8" s="110"/>
      <c r="F8" s="111"/>
      <c r="G8" s="112"/>
      <c r="H8" s="426"/>
      <c r="I8" s="445"/>
      <c r="J8" s="447"/>
      <c r="K8" s="447"/>
      <c r="L8" s="504"/>
      <c r="M8" s="1019"/>
      <c r="N8" s="286">
        <f>SUM(N9:N25)</f>
        <v>51.38</v>
      </c>
      <c r="P8" s="553"/>
      <c r="Q8" s="671"/>
      <c r="R8" s="685">
        <f>SUM(R9:R25)</f>
        <v>0</v>
      </c>
      <c r="S8" s="316">
        <f>SUM(S9:S25)</f>
        <v>51.38</v>
      </c>
      <c r="T8" s="296"/>
      <c r="AA8" s="14"/>
      <c r="AB8" s="14"/>
      <c r="AC8" s="14"/>
      <c r="AD8" s="14"/>
      <c r="AK8" s="14"/>
      <c r="AL8" s="14"/>
      <c r="AM8" s="14"/>
      <c r="AN8" s="14"/>
      <c r="AS8" s="14"/>
      <c r="AT8" s="14"/>
      <c r="AU8" s="14"/>
      <c r="AV8" s="14"/>
    </row>
    <row r="9" spans="2:52" ht="15.75" customHeight="1" x14ac:dyDescent="0.2">
      <c r="B9" s="99"/>
      <c r="C9" s="4"/>
      <c r="D9" s="16"/>
      <c r="E9" s="85" t="s">
        <v>57</v>
      </c>
      <c r="F9" s="85" t="s">
        <v>58</v>
      </c>
      <c r="G9" s="17"/>
      <c r="H9" s="247"/>
      <c r="I9" s="448"/>
      <c r="J9" s="450"/>
      <c r="K9" s="450"/>
      <c r="L9" s="503"/>
      <c r="M9" s="1020"/>
      <c r="N9" s="336"/>
      <c r="P9" s="639"/>
      <c r="Q9" s="709"/>
      <c r="R9" s="710"/>
      <c r="S9" s="711"/>
      <c r="T9" s="712"/>
      <c r="U9" s="15"/>
      <c r="V9" s="15"/>
      <c r="W9" s="15"/>
      <c r="X9" s="15"/>
      <c r="Y9" s="15"/>
      <c r="AD9" s="12"/>
      <c r="AE9" s="12"/>
      <c r="AF9" s="15"/>
      <c r="AG9" s="15"/>
      <c r="AH9" s="15"/>
      <c r="AI9" s="15"/>
      <c r="AM9" s="12"/>
      <c r="AN9" s="12"/>
      <c r="AO9" s="12"/>
      <c r="AP9" s="12"/>
      <c r="AQ9" s="12"/>
      <c r="AU9" s="12"/>
      <c r="AV9" s="12"/>
      <c r="AW9" s="12"/>
      <c r="AX9" s="12"/>
      <c r="AY9" s="12"/>
      <c r="AZ9" s="14"/>
    </row>
    <row r="10" spans="2:52" ht="15.75" customHeight="1" x14ac:dyDescent="0.2">
      <c r="B10" s="100"/>
      <c r="C10" s="18"/>
      <c r="D10" s="16"/>
      <c r="E10" s="16"/>
      <c r="F10" s="20" t="s">
        <v>604</v>
      </c>
      <c r="G10" s="20" t="s">
        <v>581</v>
      </c>
      <c r="H10" s="339"/>
      <c r="I10" s="448" t="s">
        <v>61</v>
      </c>
      <c r="J10" s="449">
        <v>1.65</v>
      </c>
      <c r="K10" s="451">
        <f>N$3</f>
        <v>1</v>
      </c>
      <c r="L10" s="503">
        <f>J10*K10</f>
        <v>1.65</v>
      </c>
      <c r="M10" s="1020">
        <v>1</v>
      </c>
      <c r="N10" s="336">
        <f t="shared" ref="N10" si="0">L10*M10</f>
        <v>1.65</v>
      </c>
      <c r="P10" s="555">
        <f>SUM(L10)</f>
        <v>1.65</v>
      </c>
      <c r="Q10" s="673">
        <v>0</v>
      </c>
      <c r="R10" s="686">
        <f>SUM(N10*Q10)</f>
        <v>0</v>
      </c>
      <c r="S10" s="266">
        <f>SUM(N10-R10)</f>
        <v>1.65</v>
      </c>
      <c r="T10" s="293"/>
      <c r="U10" s="15"/>
      <c r="V10" s="15"/>
      <c r="W10" s="15"/>
      <c r="X10" s="15"/>
      <c r="Y10" s="15"/>
      <c r="AD10" s="12"/>
      <c r="AE10" s="12"/>
      <c r="AF10" s="15"/>
      <c r="AG10" s="15"/>
      <c r="AH10" s="15"/>
      <c r="AI10" s="15"/>
      <c r="AM10" s="12"/>
      <c r="AN10" s="12"/>
      <c r="AO10" s="12"/>
      <c r="AP10" s="12"/>
      <c r="AQ10" s="12"/>
      <c r="AU10" s="12"/>
      <c r="AV10" s="12"/>
      <c r="AW10" s="12"/>
      <c r="AX10" s="12"/>
      <c r="AY10" s="12"/>
      <c r="AZ10" s="14"/>
    </row>
    <row r="11" spans="2:52" ht="101.25" customHeight="1" x14ac:dyDescent="0.2">
      <c r="B11" s="100"/>
      <c r="C11" s="18"/>
      <c r="D11" s="16"/>
      <c r="E11" s="16"/>
      <c r="F11" s="6"/>
      <c r="G11" s="1074" t="s">
        <v>705</v>
      </c>
      <c r="H11" s="1075"/>
      <c r="I11" s="448"/>
      <c r="J11" s="449"/>
      <c r="K11" s="451"/>
      <c r="L11" s="503"/>
      <c r="M11" s="1020"/>
      <c r="N11" s="336"/>
      <c r="P11" s="554"/>
      <c r="Q11" s="672"/>
      <c r="R11" s="686"/>
      <c r="S11" s="266"/>
      <c r="T11" s="293"/>
      <c r="U11" s="15"/>
      <c r="V11" s="15"/>
      <c r="W11" s="15"/>
      <c r="X11" s="15"/>
      <c r="Y11" s="15"/>
      <c r="AD11" s="12"/>
      <c r="AE11" s="12"/>
      <c r="AF11" s="15"/>
      <c r="AG11" s="15"/>
      <c r="AH11" s="15"/>
      <c r="AI11" s="15"/>
      <c r="AM11" s="12"/>
      <c r="AN11" s="12"/>
      <c r="AO11" s="12"/>
      <c r="AP11" s="12"/>
      <c r="AQ11" s="12"/>
      <c r="AU11" s="12"/>
      <c r="AV11" s="12"/>
      <c r="AW11" s="12"/>
      <c r="AX11" s="12"/>
      <c r="AY11" s="12"/>
      <c r="AZ11" s="14"/>
    </row>
    <row r="12" spans="2:52" ht="15.75" customHeight="1" x14ac:dyDescent="0.2">
      <c r="B12" s="100"/>
      <c r="C12" s="9"/>
      <c r="D12" s="85"/>
      <c r="E12" s="85"/>
      <c r="F12" s="20" t="s">
        <v>605</v>
      </c>
      <c r="G12" s="85" t="s">
        <v>586</v>
      </c>
      <c r="H12" s="429"/>
      <c r="I12" s="448" t="s">
        <v>153</v>
      </c>
      <c r="J12" s="449">
        <v>40.92</v>
      </c>
      <c r="K12" s="451">
        <f>N$3</f>
        <v>1</v>
      </c>
      <c r="L12" s="503">
        <f t="shared" ref="L12:L50" si="1">J12*K12</f>
        <v>40.92</v>
      </c>
      <c r="M12" s="1020">
        <v>1</v>
      </c>
      <c r="N12" s="336">
        <f t="shared" ref="N12" si="2">L12*M12</f>
        <v>40.92</v>
      </c>
      <c r="P12" s="555">
        <f>SUM(L12)</f>
        <v>40.92</v>
      </c>
      <c r="Q12" s="673">
        <v>0</v>
      </c>
      <c r="R12" s="686">
        <f>SUM(N12*Q12)</f>
        <v>0</v>
      </c>
      <c r="S12" s="266">
        <f>SUM(N12-R12)</f>
        <v>40.92</v>
      </c>
      <c r="T12" s="293"/>
    </row>
    <row r="13" spans="2:52" ht="102.75" customHeight="1" x14ac:dyDescent="0.2">
      <c r="B13" s="100"/>
      <c r="C13" s="9"/>
      <c r="D13" s="85"/>
      <c r="E13" s="85"/>
      <c r="F13" s="17"/>
      <c r="G13" s="1074" t="s">
        <v>704</v>
      </c>
      <c r="H13" s="1075"/>
      <c r="I13" s="448"/>
      <c r="J13" s="449"/>
      <c r="K13" s="451"/>
      <c r="L13" s="503"/>
      <c r="M13" s="1020"/>
      <c r="N13" s="336"/>
      <c r="P13" s="554"/>
      <c r="Q13" s="672"/>
      <c r="R13" s="686"/>
      <c r="S13" s="266"/>
      <c r="T13" s="293"/>
    </row>
    <row r="14" spans="2:52" ht="15.75" customHeight="1" x14ac:dyDescent="0.2">
      <c r="B14" s="100"/>
      <c r="C14" s="18"/>
      <c r="D14" s="16"/>
      <c r="E14" s="16"/>
      <c r="F14" s="20" t="s">
        <v>64</v>
      </c>
      <c r="G14" s="20" t="s">
        <v>600</v>
      </c>
      <c r="H14" s="109"/>
      <c r="I14" s="448" t="s">
        <v>61</v>
      </c>
      <c r="J14" s="449">
        <v>2.38</v>
      </c>
      <c r="K14" s="451">
        <f>N$3</f>
        <v>1</v>
      </c>
      <c r="L14" s="503">
        <f t="shared" si="1"/>
        <v>2.38</v>
      </c>
      <c r="M14" s="1020">
        <v>1</v>
      </c>
      <c r="N14" s="336">
        <f>L14*M14</f>
        <v>2.38</v>
      </c>
      <c r="P14" s="555">
        <f>SUM(L14)</f>
        <v>2.38</v>
      </c>
      <c r="Q14" s="673">
        <v>0</v>
      </c>
      <c r="R14" s="686">
        <f>SUM(N14*Q14)</f>
        <v>0</v>
      </c>
      <c r="S14" s="266">
        <f>SUM(N14-R14)</f>
        <v>2.38</v>
      </c>
      <c r="T14" s="293"/>
      <c r="U14" s="15"/>
      <c r="V14" s="15"/>
      <c r="W14" s="15"/>
      <c r="X14" s="15"/>
      <c r="Y14" s="15"/>
      <c r="AD14" s="12"/>
      <c r="AE14" s="12"/>
      <c r="AF14" s="15"/>
      <c r="AG14" s="15"/>
      <c r="AH14" s="15"/>
      <c r="AI14" s="15"/>
      <c r="AM14" s="12"/>
      <c r="AN14" s="12"/>
      <c r="AO14" s="12"/>
      <c r="AP14" s="12"/>
      <c r="AQ14" s="12"/>
      <c r="AU14" s="12"/>
      <c r="AV14" s="12"/>
      <c r="AW14" s="12"/>
      <c r="AX14" s="12"/>
      <c r="AY14" s="12"/>
      <c r="AZ14" s="14"/>
    </row>
    <row r="15" spans="2:52" ht="83.25" customHeight="1" x14ac:dyDescent="0.2">
      <c r="B15" s="100"/>
      <c r="C15" s="18"/>
      <c r="D15" s="16"/>
      <c r="E15" s="16"/>
      <c r="F15" s="20"/>
      <c r="G15" s="1074" t="s">
        <v>696</v>
      </c>
      <c r="H15" s="1075"/>
      <c r="I15" s="448"/>
      <c r="J15" s="449"/>
      <c r="K15" s="451"/>
      <c r="L15" s="503"/>
      <c r="M15" s="1020"/>
      <c r="N15" s="336"/>
      <c r="P15" s="554"/>
      <c r="Q15" s="672"/>
      <c r="R15" s="686"/>
      <c r="S15" s="266"/>
      <c r="T15" s="293"/>
      <c r="U15" s="15"/>
      <c r="V15" s="15"/>
      <c r="W15" s="15"/>
      <c r="X15" s="15"/>
      <c r="Y15" s="15"/>
      <c r="AD15" s="12"/>
      <c r="AE15" s="12"/>
      <c r="AF15" s="15"/>
      <c r="AG15" s="15"/>
      <c r="AH15" s="15"/>
      <c r="AI15" s="15"/>
      <c r="AM15" s="12"/>
      <c r="AN15" s="12"/>
      <c r="AO15" s="12"/>
      <c r="AP15" s="12"/>
      <c r="AQ15" s="12"/>
      <c r="AU15" s="12"/>
      <c r="AV15" s="12"/>
      <c r="AW15" s="12"/>
      <c r="AX15" s="12"/>
      <c r="AY15" s="12"/>
      <c r="AZ15" s="14"/>
    </row>
    <row r="16" spans="2:52" ht="15.75" customHeight="1" x14ac:dyDescent="0.2">
      <c r="B16" s="99"/>
      <c r="C16" s="7"/>
      <c r="D16" s="19"/>
      <c r="E16" s="20" t="s">
        <v>606</v>
      </c>
      <c r="F16" s="20" t="s">
        <v>590</v>
      </c>
      <c r="G16" s="20"/>
      <c r="H16" s="339"/>
      <c r="I16" s="448"/>
      <c r="J16" s="449"/>
      <c r="K16" s="451"/>
      <c r="L16" s="503"/>
      <c r="M16" s="1020"/>
      <c r="N16" s="336"/>
      <c r="P16" s="555"/>
      <c r="Q16" s="673"/>
      <c r="R16" s="686"/>
      <c r="S16" s="266"/>
      <c r="T16" s="293"/>
      <c r="U16" s="15" t="s">
        <v>1</v>
      </c>
      <c r="V16" s="15"/>
      <c r="W16" s="15"/>
      <c r="X16" s="15"/>
      <c r="Y16" s="15"/>
      <c r="AD16" s="12"/>
      <c r="AE16" s="12"/>
      <c r="AF16" s="15"/>
      <c r="AG16" s="15"/>
      <c r="AH16" s="15"/>
      <c r="AI16" s="15"/>
      <c r="AM16" s="12"/>
      <c r="AN16" s="12"/>
      <c r="AO16" s="12"/>
      <c r="AP16" s="12"/>
      <c r="AQ16" s="12"/>
      <c r="AU16" s="12"/>
      <c r="AV16" s="12"/>
      <c r="AW16" s="12"/>
      <c r="AX16" s="12"/>
      <c r="AY16" s="12"/>
      <c r="AZ16" s="14"/>
    </row>
    <row r="17" spans="2:52" ht="15.75" customHeight="1" x14ac:dyDescent="0.2">
      <c r="B17" s="99"/>
      <c r="C17" s="7"/>
      <c r="D17" s="19"/>
      <c r="E17" s="19"/>
      <c r="F17" s="20" t="s">
        <v>607</v>
      </c>
      <c r="G17" s="20" t="s">
        <v>593</v>
      </c>
      <c r="H17" s="339"/>
      <c r="I17" s="448" t="s">
        <v>61</v>
      </c>
      <c r="J17" s="449">
        <v>3.73</v>
      </c>
      <c r="K17" s="451">
        <f>N$3</f>
        <v>1</v>
      </c>
      <c r="L17" s="503">
        <f t="shared" si="1"/>
        <v>3.73</v>
      </c>
      <c r="M17" s="1020">
        <v>1</v>
      </c>
      <c r="N17" s="336">
        <f t="shared" ref="N17" si="3">L17*M17</f>
        <v>3.73</v>
      </c>
      <c r="P17" s="555">
        <f>SUM(L17)</f>
        <v>3.73</v>
      </c>
      <c r="Q17" s="673">
        <v>0</v>
      </c>
      <c r="R17" s="686">
        <f>SUM(N17*Q17)</f>
        <v>0</v>
      </c>
      <c r="S17" s="266">
        <f>SUM(N17-R17)</f>
        <v>3.73</v>
      </c>
      <c r="T17" s="293"/>
      <c r="U17" s="15" t="s">
        <v>1</v>
      </c>
      <c r="V17" s="15"/>
      <c r="W17" s="15"/>
      <c r="X17" s="15"/>
      <c r="Y17" s="15"/>
      <c r="AD17" s="12"/>
      <c r="AE17" s="12"/>
      <c r="AF17" s="15"/>
      <c r="AG17" s="15"/>
      <c r="AH17" s="15"/>
      <c r="AI17" s="15"/>
      <c r="AM17" s="12"/>
      <c r="AN17" s="12"/>
      <c r="AO17" s="12"/>
      <c r="AP17" s="12"/>
      <c r="AQ17" s="12"/>
      <c r="AU17" s="12"/>
      <c r="AV17" s="12"/>
      <c r="AW17" s="12"/>
      <c r="AX17" s="12"/>
      <c r="AY17" s="12"/>
      <c r="AZ17" s="14"/>
    </row>
    <row r="18" spans="2:52" ht="107.45" customHeight="1" x14ac:dyDescent="0.2">
      <c r="B18" s="99"/>
      <c r="C18" s="7"/>
      <c r="D18" s="19"/>
      <c r="E18" s="19"/>
      <c r="F18" s="20"/>
      <c r="G18" s="1074" t="s">
        <v>678</v>
      </c>
      <c r="H18" s="1075"/>
      <c r="I18" s="448"/>
      <c r="J18" s="449"/>
      <c r="K18" s="451"/>
      <c r="L18" s="503"/>
      <c r="M18" s="1020"/>
      <c r="N18" s="336"/>
      <c r="P18" s="555"/>
      <c r="Q18" s="673"/>
      <c r="R18" s="686"/>
      <c r="S18" s="266"/>
      <c r="T18" s="293"/>
      <c r="U18" s="15"/>
      <c r="V18" s="15"/>
      <c r="W18" s="15"/>
      <c r="X18" s="15"/>
      <c r="Y18" s="15"/>
      <c r="AD18" s="12"/>
      <c r="AE18" s="12"/>
      <c r="AF18" s="15"/>
      <c r="AG18" s="15"/>
      <c r="AH18" s="15"/>
      <c r="AI18" s="15"/>
      <c r="AM18" s="12"/>
      <c r="AN18" s="12"/>
      <c r="AO18" s="12"/>
      <c r="AP18" s="12"/>
      <c r="AQ18" s="12"/>
      <c r="AU18" s="12"/>
      <c r="AV18" s="12"/>
      <c r="AW18" s="12"/>
      <c r="AX18" s="12"/>
      <c r="AY18" s="12"/>
      <c r="AZ18" s="14"/>
    </row>
    <row r="19" spans="2:52" ht="15.75" customHeight="1" x14ac:dyDescent="0.2">
      <c r="B19" s="99"/>
      <c r="C19" s="7"/>
      <c r="D19" s="19"/>
      <c r="E19" s="19"/>
      <c r="F19" s="20" t="s">
        <v>608</v>
      </c>
      <c r="G19" s="20" t="s">
        <v>591</v>
      </c>
      <c r="H19" s="339"/>
      <c r="I19" s="448" t="s">
        <v>61</v>
      </c>
      <c r="J19" s="449">
        <v>0.16</v>
      </c>
      <c r="K19" s="451">
        <f>N$3</f>
        <v>1</v>
      </c>
      <c r="L19" s="503">
        <f t="shared" si="1"/>
        <v>0.16</v>
      </c>
      <c r="M19" s="1020">
        <v>1</v>
      </c>
      <c r="N19" s="336">
        <f t="shared" ref="N19" si="4">L19*M19</f>
        <v>0.16</v>
      </c>
      <c r="P19" s="555">
        <f>SUM(L19)</f>
        <v>0.16</v>
      </c>
      <c r="Q19" s="673">
        <v>0</v>
      </c>
      <c r="R19" s="686">
        <f>SUM(N19*Q19)</f>
        <v>0</v>
      </c>
      <c r="S19" s="266">
        <f>SUM(N19-R19)</f>
        <v>0.16</v>
      </c>
      <c r="T19" s="293"/>
      <c r="U19" s="15" t="s">
        <v>1</v>
      </c>
      <c r="V19" s="15"/>
      <c r="W19" s="15"/>
      <c r="X19" s="15"/>
      <c r="Y19" s="15"/>
      <c r="AD19" s="12"/>
      <c r="AE19" s="12"/>
      <c r="AF19" s="15"/>
      <c r="AG19" s="15"/>
      <c r="AH19" s="15"/>
      <c r="AI19" s="15"/>
      <c r="AM19" s="12"/>
      <c r="AN19" s="12"/>
      <c r="AO19" s="12"/>
      <c r="AP19" s="12"/>
      <c r="AQ19" s="12"/>
      <c r="AU19" s="12"/>
      <c r="AV19" s="12"/>
      <c r="AW19" s="12"/>
      <c r="AX19" s="12"/>
      <c r="AY19" s="12"/>
      <c r="AZ19" s="14"/>
    </row>
    <row r="20" spans="2:52" ht="84.75" customHeight="1" x14ac:dyDescent="0.2">
      <c r="B20" s="100"/>
      <c r="C20" s="18"/>
      <c r="D20" s="16"/>
      <c r="E20" s="16"/>
      <c r="F20" s="6"/>
      <c r="G20" s="1074" t="s">
        <v>697</v>
      </c>
      <c r="H20" s="1075"/>
      <c r="I20" s="448"/>
      <c r="J20" s="449"/>
      <c r="K20" s="451"/>
      <c r="L20" s="503"/>
      <c r="M20" s="1020"/>
      <c r="N20" s="336"/>
      <c r="P20" s="555"/>
      <c r="Q20" s="673"/>
      <c r="R20" s="686"/>
      <c r="S20" s="266"/>
      <c r="T20" s="293"/>
      <c r="U20" s="15"/>
      <c r="V20" s="15"/>
      <c r="W20" s="15"/>
      <c r="X20" s="15"/>
      <c r="Y20" s="15"/>
      <c r="AD20" s="12"/>
      <c r="AE20" s="12"/>
      <c r="AF20" s="15"/>
      <c r="AG20" s="15"/>
      <c r="AH20" s="15"/>
      <c r="AI20" s="15"/>
      <c r="AM20" s="12"/>
      <c r="AN20" s="12"/>
      <c r="AO20" s="12"/>
      <c r="AP20" s="12"/>
      <c r="AQ20" s="12"/>
      <c r="AU20" s="12"/>
      <c r="AV20" s="12"/>
      <c r="AW20" s="12"/>
      <c r="AX20" s="12"/>
      <c r="AY20" s="12"/>
      <c r="AZ20" s="14"/>
    </row>
    <row r="21" spans="2:52" ht="15.75" customHeight="1" x14ac:dyDescent="0.2">
      <c r="B21" s="99"/>
      <c r="C21" s="7"/>
      <c r="D21" s="19"/>
      <c r="E21" s="19"/>
      <c r="F21" s="20" t="s">
        <v>609</v>
      </c>
      <c r="G21" s="20" t="s">
        <v>592</v>
      </c>
      <c r="H21" s="339"/>
      <c r="I21" s="448" t="s">
        <v>61</v>
      </c>
      <c r="J21" s="449">
        <v>0.84</v>
      </c>
      <c r="K21" s="451">
        <f>N$3</f>
        <v>1</v>
      </c>
      <c r="L21" s="503">
        <f t="shared" si="1"/>
        <v>0.84</v>
      </c>
      <c r="M21" s="1020">
        <v>1</v>
      </c>
      <c r="N21" s="336">
        <f t="shared" ref="N21" si="5">L21*M21</f>
        <v>0.84</v>
      </c>
      <c r="P21" s="555">
        <f>SUM(L21)</f>
        <v>0.84</v>
      </c>
      <c r="Q21" s="673">
        <v>0</v>
      </c>
      <c r="R21" s="686">
        <f>SUM(N21*Q21)</f>
        <v>0</v>
      </c>
      <c r="S21" s="266">
        <f>SUM(N21-R21)</f>
        <v>0.84</v>
      </c>
      <c r="T21" s="293"/>
      <c r="U21" s="15" t="s">
        <v>1</v>
      </c>
      <c r="V21" s="15"/>
      <c r="W21" s="15"/>
      <c r="X21" s="15"/>
      <c r="Y21" s="15"/>
      <c r="AD21" s="12"/>
      <c r="AE21" s="12"/>
      <c r="AF21" s="15"/>
      <c r="AG21" s="15"/>
      <c r="AH21" s="15"/>
      <c r="AI21" s="15"/>
      <c r="AM21" s="12"/>
      <c r="AN21" s="12"/>
      <c r="AO21" s="12"/>
      <c r="AP21" s="12"/>
      <c r="AQ21" s="12"/>
      <c r="AU21" s="12"/>
      <c r="AV21" s="12"/>
      <c r="AW21" s="12"/>
      <c r="AX21" s="12"/>
      <c r="AY21" s="12"/>
      <c r="AZ21" s="14"/>
    </row>
    <row r="22" spans="2:52" ht="96" customHeight="1" x14ac:dyDescent="0.2">
      <c r="B22" s="99"/>
      <c r="C22" s="7"/>
      <c r="D22" s="19"/>
      <c r="E22" s="19"/>
      <c r="F22" s="6"/>
      <c r="G22" s="1074" t="s">
        <v>679</v>
      </c>
      <c r="H22" s="1075"/>
      <c r="I22" s="448"/>
      <c r="J22" s="449"/>
      <c r="K22" s="451"/>
      <c r="L22" s="503"/>
      <c r="M22" s="1020"/>
      <c r="N22" s="336"/>
      <c r="P22" s="555"/>
      <c r="Q22" s="673"/>
      <c r="R22" s="686"/>
      <c r="S22" s="266"/>
      <c r="T22" s="293"/>
      <c r="U22" s="15"/>
      <c r="V22" s="15"/>
      <c r="W22" s="15"/>
      <c r="X22" s="15"/>
      <c r="Y22" s="15"/>
      <c r="AD22" s="12"/>
      <c r="AE22" s="12"/>
      <c r="AF22" s="15"/>
      <c r="AG22" s="15"/>
      <c r="AH22" s="15"/>
      <c r="AI22" s="15"/>
      <c r="AM22" s="12"/>
      <c r="AN22" s="12"/>
      <c r="AO22" s="12"/>
      <c r="AP22" s="12"/>
      <c r="AQ22" s="12"/>
      <c r="AU22" s="12"/>
      <c r="AV22" s="12"/>
      <c r="AW22" s="12"/>
      <c r="AX22" s="12"/>
      <c r="AY22" s="12"/>
      <c r="AZ22" s="14"/>
    </row>
    <row r="23" spans="2:52" ht="15.75" customHeight="1" x14ac:dyDescent="0.2">
      <c r="B23" s="100"/>
      <c r="C23" s="18"/>
      <c r="D23" s="16"/>
      <c r="E23" s="20" t="s">
        <v>76</v>
      </c>
      <c r="F23" s="20" t="s">
        <v>77</v>
      </c>
      <c r="G23" s="17"/>
      <c r="H23" s="89"/>
      <c r="I23" s="448"/>
      <c r="J23" s="449"/>
      <c r="K23" s="451"/>
      <c r="L23" s="503"/>
      <c r="M23" s="1020"/>
      <c r="N23" s="336"/>
      <c r="P23" s="554"/>
      <c r="Q23" s="672"/>
      <c r="R23" s="686"/>
      <c r="S23" s="266"/>
      <c r="T23" s="293"/>
      <c r="U23" s="15"/>
      <c r="V23" s="15"/>
      <c r="W23" s="15"/>
      <c r="X23" s="15"/>
      <c r="Y23" s="15"/>
      <c r="AD23" s="12"/>
      <c r="AE23" s="12"/>
      <c r="AF23" s="15"/>
      <c r="AG23" s="15"/>
      <c r="AH23" s="15"/>
      <c r="AI23" s="15"/>
      <c r="AM23" s="12"/>
      <c r="AN23" s="12"/>
      <c r="AO23" s="12"/>
      <c r="AP23" s="12"/>
      <c r="AQ23" s="12"/>
      <c r="AU23" s="12"/>
      <c r="AV23" s="12"/>
      <c r="AW23" s="12"/>
      <c r="AX23" s="12"/>
      <c r="AY23" s="12"/>
      <c r="AZ23" s="14"/>
    </row>
    <row r="24" spans="2:52" ht="15.75" customHeight="1" x14ac:dyDescent="0.2">
      <c r="B24" s="100"/>
      <c r="C24" s="18"/>
      <c r="D24" s="16"/>
      <c r="E24" s="16"/>
      <c r="F24" s="20" t="s">
        <v>78</v>
      </c>
      <c r="G24" s="20" t="s">
        <v>79</v>
      </c>
      <c r="H24" s="339"/>
      <c r="I24" s="448" t="s">
        <v>61</v>
      </c>
      <c r="J24" s="449">
        <v>1.7</v>
      </c>
      <c r="K24" s="451">
        <f>N$3</f>
        <v>1</v>
      </c>
      <c r="L24" s="503">
        <f t="shared" si="1"/>
        <v>1.7</v>
      </c>
      <c r="M24" s="1020">
        <v>1</v>
      </c>
      <c r="N24" s="336">
        <f t="shared" ref="N24" si="6">L24*M24</f>
        <v>1.7</v>
      </c>
      <c r="P24" s="555">
        <f>SUM(L24)</f>
        <v>1.7</v>
      </c>
      <c r="Q24" s="673">
        <v>0</v>
      </c>
      <c r="R24" s="686">
        <f>SUM(N24*Q24)</f>
        <v>0</v>
      </c>
      <c r="S24" s="266">
        <f>SUM(N24-R24)</f>
        <v>1.7</v>
      </c>
      <c r="T24" s="293"/>
      <c r="U24" s="15"/>
      <c r="V24" s="15"/>
      <c r="W24" s="15"/>
      <c r="X24" s="15"/>
      <c r="Y24" s="15"/>
      <c r="AD24" s="12"/>
      <c r="AE24" s="12"/>
      <c r="AF24" s="15"/>
      <c r="AG24" s="15"/>
      <c r="AH24" s="15"/>
      <c r="AI24" s="15"/>
      <c r="AM24" s="12"/>
      <c r="AN24" s="12"/>
      <c r="AO24" s="12"/>
      <c r="AP24" s="12"/>
      <c r="AQ24" s="12"/>
      <c r="AU24" s="12"/>
      <c r="AV24" s="12"/>
      <c r="AW24" s="12"/>
      <c r="AX24" s="12"/>
      <c r="AY24" s="12"/>
      <c r="AZ24" s="14"/>
    </row>
    <row r="25" spans="2:52" ht="93" customHeight="1" x14ac:dyDescent="0.2">
      <c r="B25" s="100"/>
      <c r="C25" s="18"/>
      <c r="D25" s="16"/>
      <c r="E25" s="16"/>
      <c r="F25" s="6"/>
      <c r="G25" s="1074" t="s">
        <v>698</v>
      </c>
      <c r="H25" s="1075"/>
      <c r="I25" s="448"/>
      <c r="J25" s="449"/>
      <c r="K25" s="451"/>
      <c r="L25" s="503"/>
      <c r="M25" s="1020"/>
      <c r="N25" s="336"/>
      <c r="P25" s="555"/>
      <c r="Q25" s="673"/>
      <c r="R25" s="686"/>
      <c r="S25" s="266"/>
      <c r="T25" s="293"/>
      <c r="U25" s="15"/>
      <c r="V25" s="15"/>
      <c r="W25" s="15"/>
      <c r="X25" s="15"/>
      <c r="Y25" s="15"/>
      <c r="AD25" s="12"/>
      <c r="AE25" s="12"/>
      <c r="AF25" s="15"/>
      <c r="AG25" s="15"/>
      <c r="AH25" s="15"/>
      <c r="AI25" s="15"/>
      <c r="AM25" s="12"/>
      <c r="AN25" s="12"/>
      <c r="AO25" s="12"/>
      <c r="AP25" s="12"/>
      <c r="AQ25" s="12"/>
      <c r="AU25" s="12"/>
      <c r="AV25" s="12"/>
      <c r="AW25" s="12"/>
      <c r="AX25" s="12"/>
      <c r="AY25" s="12"/>
      <c r="AZ25" s="14"/>
    </row>
    <row r="26" spans="2:52" ht="15.75" customHeight="1" x14ac:dyDescent="0.2">
      <c r="B26" s="99"/>
      <c r="C26" s="4"/>
      <c r="D26" s="110" t="s">
        <v>588</v>
      </c>
      <c r="E26" s="110"/>
      <c r="F26" s="111"/>
      <c r="G26" s="112"/>
      <c r="H26" s="426"/>
      <c r="I26" s="445"/>
      <c r="J26" s="452"/>
      <c r="K26" s="447"/>
      <c r="L26" s="501"/>
      <c r="M26" s="1019"/>
      <c r="N26" s="286">
        <f>SUM(N28:N40)</f>
        <v>76.669999999999987</v>
      </c>
      <c r="P26" s="559"/>
      <c r="Q26" s="678"/>
      <c r="R26" s="685">
        <f>SUM(R28:R40)</f>
        <v>0</v>
      </c>
      <c r="S26" s="316">
        <f>SUM(S28:S40)</f>
        <v>76.669999999999987</v>
      </c>
      <c r="T26" s="727"/>
      <c r="AA26" s="14"/>
      <c r="AB26" s="14"/>
      <c r="AC26" s="14"/>
      <c r="AD26" s="14"/>
      <c r="AK26" s="14"/>
      <c r="AL26" s="14"/>
      <c r="AM26" s="14"/>
      <c r="AN26" s="14"/>
      <c r="AS26" s="14"/>
      <c r="AT26" s="14"/>
      <c r="AU26" s="14"/>
      <c r="AV26" s="14"/>
    </row>
    <row r="27" spans="2:52" ht="15.75" customHeight="1" x14ac:dyDescent="0.2">
      <c r="B27" s="100"/>
      <c r="C27" s="18"/>
      <c r="D27" s="16"/>
      <c r="E27" s="85" t="s">
        <v>610</v>
      </c>
      <c r="F27" s="85" t="s">
        <v>589</v>
      </c>
      <c r="H27" s="339"/>
      <c r="I27" s="448"/>
      <c r="J27" s="451"/>
      <c r="K27" s="451"/>
      <c r="L27" s="503"/>
      <c r="M27" s="1020"/>
      <c r="N27" s="336"/>
      <c r="P27" s="555"/>
      <c r="Q27" s="673"/>
      <c r="R27" s="687"/>
      <c r="S27" s="248"/>
      <c r="T27" s="293"/>
      <c r="U27" s="15"/>
      <c r="V27" s="15"/>
      <c r="W27" s="15"/>
      <c r="X27" s="15"/>
      <c r="Y27" s="15"/>
      <c r="AD27" s="12"/>
      <c r="AE27" s="12"/>
      <c r="AF27" s="15"/>
      <c r="AG27" s="15"/>
      <c r="AH27" s="15"/>
      <c r="AI27" s="15"/>
      <c r="AM27" s="12"/>
      <c r="AN27" s="12"/>
      <c r="AO27" s="12"/>
      <c r="AP27" s="12"/>
      <c r="AQ27" s="12"/>
      <c r="AU27" s="12"/>
      <c r="AV27" s="12"/>
      <c r="AW27" s="12"/>
      <c r="AX27" s="12"/>
      <c r="AY27" s="12"/>
      <c r="AZ27" s="14"/>
    </row>
    <row r="28" spans="2:52" ht="15.75" customHeight="1" x14ac:dyDescent="0.2">
      <c r="B28" s="100"/>
      <c r="C28" s="18"/>
      <c r="D28" s="16"/>
      <c r="E28" s="85"/>
      <c r="F28" s="20" t="s">
        <v>611</v>
      </c>
      <c r="G28" s="20" t="s">
        <v>574</v>
      </c>
      <c r="H28" s="64"/>
      <c r="I28" s="448" t="s">
        <v>61</v>
      </c>
      <c r="J28" s="449">
        <v>60.84</v>
      </c>
      <c r="K28" s="451">
        <f>N$3</f>
        <v>1</v>
      </c>
      <c r="L28" s="503">
        <f t="shared" si="1"/>
        <v>60.84</v>
      </c>
      <c r="M28" s="1020">
        <v>1</v>
      </c>
      <c r="N28" s="336">
        <f>L28*M28</f>
        <v>60.84</v>
      </c>
      <c r="P28" s="555">
        <f>SUM(L28)</f>
        <v>60.84</v>
      </c>
      <c r="Q28" s="673">
        <v>0</v>
      </c>
      <c r="R28" s="686">
        <f>SUM(N28*Q28)</f>
        <v>0</v>
      </c>
      <c r="S28" s="266">
        <f>SUM(N28-R28)</f>
        <v>60.84</v>
      </c>
      <c r="T28" s="293"/>
      <c r="U28" s="15"/>
      <c r="V28" s="15"/>
      <c r="W28" s="15"/>
      <c r="X28" s="15"/>
      <c r="Y28" s="15"/>
      <c r="AD28" s="12"/>
      <c r="AE28" s="12"/>
      <c r="AF28" s="15"/>
      <c r="AG28" s="15"/>
      <c r="AH28" s="15"/>
      <c r="AI28" s="15"/>
      <c r="AM28" s="12"/>
      <c r="AN28" s="12"/>
      <c r="AO28" s="12"/>
      <c r="AP28" s="12"/>
      <c r="AQ28" s="12"/>
      <c r="AU28" s="12"/>
      <c r="AV28" s="12"/>
      <c r="AW28" s="12"/>
      <c r="AX28" s="12"/>
      <c r="AY28" s="12"/>
      <c r="AZ28" s="14"/>
    </row>
    <row r="29" spans="2:52" ht="108" customHeight="1" x14ac:dyDescent="0.2">
      <c r="B29" s="100"/>
      <c r="C29" s="18"/>
      <c r="D29" s="16"/>
      <c r="E29" s="16"/>
      <c r="F29" s="6"/>
      <c r="G29" s="1074" t="s">
        <v>680</v>
      </c>
      <c r="H29" s="1075"/>
      <c r="I29" s="448"/>
      <c r="J29" s="449"/>
      <c r="K29" s="451"/>
      <c r="L29" s="503"/>
      <c r="M29" s="1020"/>
      <c r="N29" s="336"/>
      <c r="P29" s="555"/>
      <c r="Q29" s="673"/>
      <c r="R29" s="686"/>
      <c r="S29" s="266"/>
      <c r="T29" s="293"/>
      <c r="U29" s="15"/>
      <c r="V29" s="15"/>
      <c r="W29" s="15"/>
      <c r="X29" s="15"/>
      <c r="Y29" s="15"/>
      <c r="AD29" s="12"/>
      <c r="AE29" s="12"/>
      <c r="AF29" s="15"/>
      <c r="AG29" s="15"/>
      <c r="AH29" s="15"/>
      <c r="AI29" s="15"/>
      <c r="AM29" s="12"/>
      <c r="AN29" s="12"/>
      <c r="AO29" s="12"/>
      <c r="AP29" s="12"/>
      <c r="AQ29" s="12"/>
      <c r="AU29" s="12"/>
      <c r="AV29" s="12"/>
      <c r="AW29" s="12"/>
      <c r="AX29" s="12"/>
      <c r="AY29" s="12"/>
      <c r="AZ29" s="14"/>
    </row>
    <row r="30" spans="2:52" ht="15.75" customHeight="1" x14ac:dyDescent="0.2">
      <c r="B30" s="100"/>
      <c r="C30" s="18"/>
      <c r="D30" s="16"/>
      <c r="E30" s="16"/>
      <c r="F30" s="20" t="s">
        <v>612</v>
      </c>
      <c r="G30" s="20" t="s">
        <v>575</v>
      </c>
      <c r="H30" s="339"/>
      <c r="I30" s="448" t="s">
        <v>61</v>
      </c>
      <c r="J30" s="449">
        <v>1.1499999999999999</v>
      </c>
      <c r="K30" s="451">
        <f>N$3</f>
        <v>1</v>
      </c>
      <c r="L30" s="503">
        <f t="shared" si="1"/>
        <v>1.1499999999999999</v>
      </c>
      <c r="M30" s="1020">
        <v>1</v>
      </c>
      <c r="N30" s="336">
        <f t="shared" ref="N30" si="7">L30*M30</f>
        <v>1.1499999999999999</v>
      </c>
      <c r="P30" s="555">
        <f>SUM(L30)</f>
        <v>1.1499999999999999</v>
      </c>
      <c r="Q30" s="673">
        <v>0</v>
      </c>
      <c r="R30" s="686">
        <f>SUM(N30*Q30)</f>
        <v>0</v>
      </c>
      <c r="S30" s="266">
        <f>SUM(N30-R30)</f>
        <v>1.1499999999999999</v>
      </c>
      <c r="T30" s="293"/>
      <c r="U30" s="15"/>
      <c r="V30" s="15"/>
      <c r="W30" s="15"/>
      <c r="X30" s="15"/>
      <c r="Y30" s="15"/>
      <c r="AD30" s="12"/>
      <c r="AE30" s="12"/>
      <c r="AF30" s="15"/>
      <c r="AG30" s="15"/>
      <c r="AH30" s="15"/>
      <c r="AI30" s="15"/>
      <c r="AM30" s="12"/>
      <c r="AN30" s="12"/>
      <c r="AO30" s="12"/>
      <c r="AP30" s="12"/>
      <c r="AQ30" s="12"/>
      <c r="AU30" s="12"/>
      <c r="AV30" s="12"/>
      <c r="AW30" s="12"/>
      <c r="AX30" s="12"/>
      <c r="AY30" s="12"/>
      <c r="AZ30" s="14"/>
    </row>
    <row r="31" spans="2:52" ht="64.900000000000006" customHeight="1" x14ac:dyDescent="0.2">
      <c r="B31" s="100"/>
      <c r="C31" s="18"/>
      <c r="D31" s="16"/>
      <c r="E31" s="16"/>
      <c r="F31" s="6"/>
      <c r="G31" s="1074" t="s">
        <v>697</v>
      </c>
      <c r="H31" s="1075"/>
      <c r="I31" s="448"/>
      <c r="J31" s="449"/>
      <c r="K31" s="451"/>
      <c r="L31" s="503"/>
      <c r="M31" s="1020"/>
      <c r="N31" s="336"/>
      <c r="P31" s="555"/>
      <c r="Q31" s="673"/>
      <c r="R31" s="686"/>
      <c r="S31" s="266"/>
      <c r="T31" s="293"/>
      <c r="U31" s="15"/>
      <c r="V31" s="15"/>
      <c r="W31" s="15"/>
      <c r="X31" s="15"/>
      <c r="Y31" s="15"/>
      <c r="AD31" s="12"/>
      <c r="AE31" s="12"/>
      <c r="AF31" s="15"/>
      <c r="AG31" s="15"/>
      <c r="AH31" s="15"/>
      <c r="AI31" s="15"/>
      <c r="AM31" s="12"/>
      <c r="AN31" s="12"/>
      <c r="AO31" s="12"/>
      <c r="AP31" s="12"/>
      <c r="AQ31" s="12"/>
      <c r="AU31" s="12"/>
      <c r="AV31" s="12"/>
      <c r="AW31" s="12"/>
      <c r="AX31" s="12"/>
      <c r="AY31" s="12"/>
      <c r="AZ31" s="14"/>
    </row>
    <row r="32" spans="2:52" ht="15.75" customHeight="1" x14ac:dyDescent="0.2">
      <c r="B32" s="99"/>
      <c r="C32" s="7"/>
      <c r="D32" s="19"/>
      <c r="E32" s="19"/>
      <c r="F32" s="20" t="s">
        <v>613</v>
      </c>
      <c r="G32" s="20" t="s">
        <v>576</v>
      </c>
      <c r="H32" s="339"/>
      <c r="I32" s="448" t="s">
        <v>61</v>
      </c>
      <c r="J32" s="449">
        <v>5.14</v>
      </c>
      <c r="K32" s="451">
        <f>N$3</f>
        <v>1</v>
      </c>
      <c r="L32" s="503">
        <f t="shared" si="1"/>
        <v>5.14</v>
      </c>
      <c r="M32" s="1020">
        <v>1</v>
      </c>
      <c r="N32" s="336">
        <f t="shared" ref="N32" si="8">L32*M32</f>
        <v>5.14</v>
      </c>
      <c r="P32" s="555">
        <f>SUM(L32)</f>
        <v>5.14</v>
      </c>
      <c r="Q32" s="673">
        <v>0</v>
      </c>
      <c r="R32" s="686">
        <f>SUM(N32*Q32)</f>
        <v>0</v>
      </c>
      <c r="S32" s="266">
        <f>SUM(N32-R32)</f>
        <v>5.14</v>
      </c>
      <c r="T32" s="293"/>
      <c r="U32" s="15" t="s">
        <v>1</v>
      </c>
      <c r="V32" s="15"/>
      <c r="W32" s="15"/>
      <c r="X32" s="15"/>
      <c r="Y32" s="15"/>
      <c r="AD32" s="12"/>
      <c r="AE32" s="12"/>
      <c r="AF32" s="15"/>
      <c r="AG32" s="15"/>
      <c r="AH32" s="15"/>
      <c r="AI32" s="15"/>
      <c r="AM32" s="12"/>
      <c r="AN32" s="12"/>
      <c r="AO32" s="12"/>
      <c r="AP32" s="12"/>
      <c r="AQ32" s="12"/>
      <c r="AU32" s="12"/>
      <c r="AV32" s="12"/>
      <c r="AW32" s="12"/>
      <c r="AX32" s="12"/>
      <c r="AY32" s="12"/>
      <c r="AZ32" s="14"/>
    </row>
    <row r="33" spans="2:52" ht="79.900000000000006" customHeight="1" x14ac:dyDescent="0.2">
      <c r="B33" s="99"/>
      <c r="C33" s="7"/>
      <c r="D33" s="19"/>
      <c r="E33" s="19"/>
      <c r="F33" s="6"/>
      <c r="G33" s="1074" t="s">
        <v>679</v>
      </c>
      <c r="H33" s="1075"/>
      <c r="I33" s="448"/>
      <c r="J33" s="449"/>
      <c r="K33" s="451"/>
      <c r="L33" s="503"/>
      <c r="M33" s="1020"/>
      <c r="N33" s="336"/>
      <c r="P33" s="555"/>
      <c r="Q33" s="673"/>
      <c r="R33" s="686"/>
      <c r="S33" s="266"/>
      <c r="T33" s="294"/>
      <c r="U33" s="15"/>
      <c r="V33" s="15"/>
      <c r="W33" s="15"/>
      <c r="X33" s="15"/>
      <c r="Y33" s="15"/>
      <c r="AD33" s="12"/>
      <c r="AE33" s="12"/>
      <c r="AF33" s="15"/>
      <c r="AG33" s="15"/>
      <c r="AH33" s="15"/>
      <c r="AI33" s="15"/>
      <c r="AM33" s="12"/>
      <c r="AN33" s="12"/>
      <c r="AO33" s="12"/>
      <c r="AP33" s="12"/>
      <c r="AQ33" s="12"/>
      <c r="AU33" s="12"/>
      <c r="AV33" s="12"/>
      <c r="AW33" s="12"/>
      <c r="AX33" s="12"/>
      <c r="AY33" s="12"/>
      <c r="AZ33" s="14"/>
    </row>
    <row r="34" spans="2:52" ht="15.75" customHeight="1" x14ac:dyDescent="0.2">
      <c r="B34" s="100"/>
      <c r="C34" s="18"/>
      <c r="D34" s="16"/>
      <c r="E34" s="85" t="s">
        <v>614</v>
      </c>
      <c r="F34" s="85" t="s">
        <v>595</v>
      </c>
      <c r="H34" s="339"/>
      <c r="I34" s="448"/>
      <c r="J34" s="449"/>
      <c r="K34" s="451"/>
      <c r="L34" s="503"/>
      <c r="M34" s="1020"/>
      <c r="N34" s="336"/>
      <c r="P34" s="555"/>
      <c r="Q34" s="673"/>
      <c r="R34" s="686"/>
      <c r="S34" s="266"/>
      <c r="T34" s="293"/>
      <c r="U34" s="15"/>
      <c r="V34" s="15"/>
      <c r="W34" s="15"/>
      <c r="X34" s="15"/>
      <c r="Y34" s="15"/>
      <c r="AD34" s="12"/>
      <c r="AE34" s="12"/>
      <c r="AF34" s="15"/>
      <c r="AG34" s="15"/>
      <c r="AH34" s="15"/>
      <c r="AI34" s="15"/>
      <c r="AM34" s="12"/>
      <c r="AN34" s="12"/>
      <c r="AO34" s="12"/>
      <c r="AP34" s="12"/>
      <c r="AQ34" s="12"/>
      <c r="AU34" s="12"/>
      <c r="AV34" s="12"/>
      <c r="AW34" s="12"/>
      <c r="AX34" s="12"/>
      <c r="AY34" s="12"/>
      <c r="AZ34" s="14"/>
    </row>
    <row r="35" spans="2:52" ht="15.75" customHeight="1" x14ac:dyDescent="0.2">
      <c r="B35" s="100"/>
      <c r="C35" s="18"/>
      <c r="D35" s="16"/>
      <c r="E35" s="85"/>
      <c r="F35" s="20" t="s">
        <v>615</v>
      </c>
      <c r="G35" s="20" t="s">
        <v>594</v>
      </c>
      <c r="H35" s="64"/>
      <c r="I35" s="448" t="s">
        <v>61</v>
      </c>
      <c r="J35" s="449">
        <v>7.35</v>
      </c>
      <c r="K35" s="451">
        <f>N$3</f>
        <v>1</v>
      </c>
      <c r="L35" s="503">
        <f t="shared" si="1"/>
        <v>7.35</v>
      </c>
      <c r="M35" s="1020">
        <v>1</v>
      </c>
      <c r="N35" s="336">
        <f>L35*M35</f>
        <v>7.35</v>
      </c>
      <c r="P35" s="555">
        <f>SUM(L35)</f>
        <v>7.35</v>
      </c>
      <c r="Q35" s="673">
        <v>0</v>
      </c>
      <c r="R35" s="686">
        <f>SUM(N35*Q35)</f>
        <v>0</v>
      </c>
      <c r="S35" s="266">
        <f>SUM(N35-R35)</f>
        <v>7.35</v>
      </c>
      <c r="T35" s="293"/>
      <c r="U35" s="15"/>
      <c r="V35" s="15"/>
      <c r="W35" s="15"/>
      <c r="X35" s="15"/>
      <c r="Y35" s="15"/>
      <c r="AD35" s="12"/>
      <c r="AE35" s="12"/>
      <c r="AF35" s="15"/>
      <c r="AG35" s="15"/>
      <c r="AH35" s="15"/>
      <c r="AI35" s="15"/>
      <c r="AM35" s="12"/>
      <c r="AN35" s="12"/>
      <c r="AO35" s="12"/>
      <c r="AP35" s="12"/>
      <c r="AQ35" s="12"/>
      <c r="AU35" s="12"/>
      <c r="AV35" s="12"/>
      <c r="AW35" s="12"/>
      <c r="AX35" s="12"/>
      <c r="AY35" s="12"/>
      <c r="AZ35" s="14"/>
    </row>
    <row r="36" spans="2:52" ht="111.6" customHeight="1" x14ac:dyDescent="0.2">
      <c r="B36" s="100"/>
      <c r="C36" s="18"/>
      <c r="D36" s="16"/>
      <c r="E36" s="16"/>
      <c r="F36" s="6"/>
      <c r="G36" s="1074" t="s">
        <v>680</v>
      </c>
      <c r="H36" s="1075"/>
      <c r="I36" s="448"/>
      <c r="J36" s="449"/>
      <c r="K36" s="451"/>
      <c r="L36" s="503"/>
      <c r="M36" s="1020"/>
      <c r="N36" s="336"/>
      <c r="P36" s="554"/>
      <c r="Q36" s="672"/>
      <c r="R36" s="686"/>
      <c r="S36" s="266"/>
      <c r="T36" s="293"/>
      <c r="U36" s="15"/>
      <c r="V36" s="15"/>
      <c r="W36" s="15"/>
      <c r="X36" s="15"/>
      <c r="Y36" s="15"/>
      <c r="AD36" s="12"/>
      <c r="AE36" s="12"/>
      <c r="AF36" s="15"/>
      <c r="AG36" s="15"/>
      <c r="AH36" s="15"/>
      <c r="AI36" s="15"/>
      <c r="AM36" s="12"/>
      <c r="AN36" s="12"/>
      <c r="AO36" s="12"/>
      <c r="AP36" s="12"/>
      <c r="AQ36" s="12"/>
      <c r="AU36" s="12"/>
      <c r="AV36" s="12"/>
      <c r="AW36" s="12"/>
      <c r="AX36" s="12"/>
      <c r="AY36" s="12"/>
      <c r="AZ36" s="14"/>
    </row>
    <row r="37" spans="2:52" ht="15.75" customHeight="1" x14ac:dyDescent="0.2">
      <c r="B37" s="100"/>
      <c r="C37" s="18"/>
      <c r="D37" s="16"/>
      <c r="E37" s="16"/>
      <c r="F37" s="20" t="s">
        <v>616</v>
      </c>
      <c r="G37" s="20" t="s">
        <v>596</v>
      </c>
      <c r="H37" s="339"/>
      <c r="I37" s="448" t="s">
        <v>61</v>
      </c>
      <c r="J37" s="449">
        <v>0.39</v>
      </c>
      <c r="K37" s="451">
        <f>N$3</f>
        <v>1</v>
      </c>
      <c r="L37" s="503">
        <f t="shared" si="1"/>
        <v>0.39</v>
      </c>
      <c r="M37" s="1020">
        <v>1</v>
      </c>
      <c r="N37" s="336">
        <f t="shared" ref="N37" si="9">L37*M37</f>
        <v>0.39</v>
      </c>
      <c r="P37" s="555">
        <f>SUM(L37)</f>
        <v>0.39</v>
      </c>
      <c r="Q37" s="673">
        <v>0</v>
      </c>
      <c r="R37" s="686">
        <f>SUM(N37*Q37)</f>
        <v>0</v>
      </c>
      <c r="S37" s="266">
        <f>SUM(N37-R37)</f>
        <v>0.39</v>
      </c>
      <c r="T37" s="293"/>
      <c r="U37" s="15"/>
      <c r="V37" s="15"/>
      <c r="W37" s="15"/>
      <c r="X37" s="15"/>
      <c r="Y37" s="15"/>
      <c r="AD37" s="12"/>
      <c r="AE37" s="12"/>
      <c r="AF37" s="15"/>
      <c r="AG37" s="15"/>
      <c r="AH37" s="15"/>
      <c r="AI37" s="15"/>
      <c r="AM37" s="12"/>
      <c r="AN37" s="12"/>
      <c r="AO37" s="12"/>
      <c r="AP37" s="12"/>
      <c r="AQ37" s="12"/>
      <c r="AU37" s="12"/>
      <c r="AV37" s="12"/>
      <c r="AW37" s="12"/>
      <c r="AX37" s="12"/>
      <c r="AY37" s="12"/>
      <c r="AZ37" s="14"/>
    </row>
    <row r="38" spans="2:52" ht="81.75" customHeight="1" x14ac:dyDescent="0.2">
      <c r="B38" s="100"/>
      <c r="C38" s="18"/>
      <c r="D38" s="16"/>
      <c r="E38" s="16"/>
      <c r="F38" s="6"/>
      <c r="G38" s="1074" t="s">
        <v>697</v>
      </c>
      <c r="H38" s="1075"/>
      <c r="I38" s="448"/>
      <c r="J38" s="449"/>
      <c r="K38" s="451"/>
      <c r="L38" s="503"/>
      <c r="M38" s="1020"/>
      <c r="N38" s="336"/>
      <c r="P38" s="554"/>
      <c r="Q38" s="672"/>
      <c r="R38" s="688"/>
      <c r="S38" s="271"/>
      <c r="T38" s="293"/>
      <c r="U38" s="15"/>
      <c r="V38" s="15"/>
      <c r="W38" s="15"/>
      <c r="X38" s="15"/>
      <c r="Y38" s="15"/>
      <c r="AD38" s="12"/>
      <c r="AE38" s="12"/>
      <c r="AF38" s="15"/>
      <c r="AG38" s="15"/>
      <c r="AH38" s="15"/>
      <c r="AI38" s="15"/>
      <c r="AM38" s="12"/>
      <c r="AN38" s="12"/>
      <c r="AO38" s="12"/>
      <c r="AP38" s="12"/>
      <c r="AQ38" s="12"/>
      <c r="AU38" s="12"/>
      <c r="AV38" s="12"/>
      <c r="AW38" s="12"/>
      <c r="AX38" s="12"/>
      <c r="AY38" s="12"/>
      <c r="AZ38" s="14"/>
    </row>
    <row r="39" spans="2:52" ht="15.75" customHeight="1" x14ac:dyDescent="0.2">
      <c r="B39" s="99"/>
      <c r="C39" s="7"/>
      <c r="D39" s="19"/>
      <c r="E39" s="19"/>
      <c r="F39" s="20" t="s">
        <v>617</v>
      </c>
      <c r="G39" s="20" t="s">
        <v>592</v>
      </c>
      <c r="H39" s="339"/>
      <c r="I39" s="448" t="s">
        <v>61</v>
      </c>
      <c r="J39" s="449">
        <v>1.8</v>
      </c>
      <c r="K39" s="451">
        <f>N$3</f>
        <v>1</v>
      </c>
      <c r="L39" s="503">
        <f t="shared" si="1"/>
        <v>1.8</v>
      </c>
      <c r="M39" s="1020">
        <v>1</v>
      </c>
      <c r="N39" s="336">
        <f t="shared" ref="N39" si="10">L39*M39</f>
        <v>1.8</v>
      </c>
      <c r="P39" s="555">
        <f>SUM(L39)</f>
        <v>1.8</v>
      </c>
      <c r="Q39" s="673">
        <v>0</v>
      </c>
      <c r="R39" s="686">
        <f>SUM(N39*Q39)</f>
        <v>0</v>
      </c>
      <c r="S39" s="266">
        <f>SUM(N39-R39)</f>
        <v>1.8</v>
      </c>
      <c r="T39" s="293"/>
      <c r="U39" s="15" t="s">
        <v>1</v>
      </c>
      <c r="V39" s="15"/>
      <c r="W39" s="15"/>
      <c r="X39" s="15"/>
      <c r="Y39" s="15"/>
      <c r="AD39" s="12"/>
      <c r="AE39" s="12"/>
      <c r="AF39" s="15"/>
      <c r="AG39" s="15"/>
      <c r="AH39" s="15"/>
      <c r="AI39" s="15"/>
      <c r="AM39" s="12"/>
      <c r="AN39" s="12"/>
      <c r="AO39" s="12"/>
      <c r="AP39" s="12"/>
      <c r="AQ39" s="12"/>
      <c r="AU39" s="12"/>
      <c r="AV39" s="12"/>
      <c r="AW39" s="12"/>
      <c r="AX39" s="12"/>
      <c r="AY39" s="12"/>
      <c r="AZ39" s="14"/>
    </row>
    <row r="40" spans="2:52" ht="82.9" customHeight="1" x14ac:dyDescent="0.2">
      <c r="B40" s="99"/>
      <c r="C40" s="7"/>
      <c r="D40" s="19"/>
      <c r="E40" s="19"/>
      <c r="F40" s="6"/>
      <c r="G40" s="1074" t="s">
        <v>679</v>
      </c>
      <c r="H40" s="1075"/>
      <c r="I40" s="448"/>
      <c r="J40" s="449"/>
      <c r="K40" s="451"/>
      <c r="L40" s="503"/>
      <c r="M40" s="1020"/>
      <c r="N40" s="336"/>
      <c r="P40" s="554"/>
      <c r="Q40" s="672"/>
      <c r="R40" s="687"/>
      <c r="S40" s="248"/>
      <c r="T40" s="293"/>
      <c r="U40" s="15"/>
      <c r="V40" s="15"/>
      <c r="W40" s="15"/>
      <c r="X40" s="15"/>
      <c r="Y40" s="15"/>
      <c r="AD40" s="12"/>
      <c r="AE40" s="12"/>
      <c r="AF40" s="15"/>
      <c r="AG40" s="15"/>
      <c r="AH40" s="15"/>
      <c r="AI40" s="15"/>
      <c r="AM40" s="12"/>
      <c r="AN40" s="12"/>
      <c r="AO40" s="12"/>
      <c r="AP40" s="12"/>
      <c r="AQ40" s="12"/>
      <c r="AU40" s="12"/>
      <c r="AV40" s="12"/>
      <c r="AW40" s="12"/>
      <c r="AX40" s="12"/>
      <c r="AY40" s="12"/>
      <c r="AZ40" s="14"/>
    </row>
    <row r="41" spans="2:52" ht="15.75" customHeight="1" x14ac:dyDescent="0.2">
      <c r="B41" s="100"/>
      <c r="C41" s="18"/>
      <c r="D41" s="114" t="s">
        <v>92</v>
      </c>
      <c r="E41" s="114"/>
      <c r="F41" s="111"/>
      <c r="G41" s="115"/>
      <c r="H41" s="340"/>
      <c r="I41" s="445"/>
      <c r="J41" s="446"/>
      <c r="K41" s="452"/>
      <c r="L41" s="501"/>
      <c r="M41" s="1019"/>
      <c r="N41" s="286">
        <f>SUM(N42:N51)</f>
        <v>22.099999999999998</v>
      </c>
      <c r="P41" s="559"/>
      <c r="Q41" s="678"/>
      <c r="R41" s="685">
        <f>SUM(R42:R51)</f>
        <v>0</v>
      </c>
      <c r="S41" s="316">
        <f>SUM(S42:S51)</f>
        <v>22.099999999999998</v>
      </c>
      <c r="T41" s="727"/>
      <c r="U41" s="21"/>
      <c r="V41" s="21"/>
      <c r="W41" s="15"/>
      <c r="X41" s="15"/>
      <c r="Y41" s="15"/>
      <c r="AL41" s="12"/>
      <c r="AM41" s="12"/>
      <c r="AN41" s="12"/>
      <c r="AO41" s="12"/>
      <c r="AP41" s="12"/>
      <c r="AQ41" s="12"/>
      <c r="AT41" s="12"/>
      <c r="AU41" s="12"/>
      <c r="AV41" s="12"/>
      <c r="AW41" s="12"/>
      <c r="AX41" s="12"/>
      <c r="AY41" s="12"/>
    </row>
    <row r="42" spans="2:52" ht="15.75" customHeight="1" x14ac:dyDescent="0.2">
      <c r="B42" s="100"/>
      <c r="C42" s="18"/>
      <c r="D42" s="16"/>
      <c r="E42" s="20" t="s">
        <v>93</v>
      </c>
      <c r="F42" s="20" t="s">
        <v>94</v>
      </c>
      <c r="G42" s="88"/>
      <c r="H42" s="251"/>
      <c r="I42" s="448" t="s">
        <v>61</v>
      </c>
      <c r="J42" s="449">
        <v>5.0599999999999996</v>
      </c>
      <c r="K42" s="451">
        <f>N$3</f>
        <v>1</v>
      </c>
      <c r="L42" s="503">
        <f t="shared" si="1"/>
        <v>5.0599999999999996</v>
      </c>
      <c r="M42" s="1020">
        <v>1</v>
      </c>
      <c r="N42" s="336">
        <f>L42*M42</f>
        <v>5.0599999999999996</v>
      </c>
      <c r="P42" s="555">
        <f>SUM(L42)</f>
        <v>5.0599999999999996</v>
      </c>
      <c r="Q42" s="673">
        <v>0</v>
      </c>
      <c r="R42" s="686">
        <f>SUM(N42*Q42)</f>
        <v>0</v>
      </c>
      <c r="S42" s="266">
        <f>SUM(N42-R42)</f>
        <v>5.0599999999999996</v>
      </c>
      <c r="T42" s="293"/>
      <c r="U42" s="15"/>
      <c r="V42" s="15"/>
      <c r="W42" s="15"/>
      <c r="X42" s="15"/>
      <c r="Y42" s="15"/>
      <c r="AK42" s="12"/>
      <c r="AL42" s="15"/>
      <c r="AM42" s="21"/>
      <c r="AN42" s="21"/>
      <c r="AO42" s="21"/>
      <c r="AP42" s="15"/>
      <c r="AQ42" s="15"/>
      <c r="AS42" s="12"/>
      <c r="AT42" s="15"/>
      <c r="AU42" s="21"/>
      <c r="AV42" s="21"/>
      <c r="AW42" s="21"/>
      <c r="AX42" s="15"/>
      <c r="AY42" s="15"/>
    </row>
    <row r="43" spans="2:52" ht="79.5" customHeight="1" x14ac:dyDescent="0.2">
      <c r="B43" s="99"/>
      <c r="C43" s="4"/>
      <c r="D43" s="16"/>
      <c r="E43" s="232"/>
      <c r="F43" s="1085" t="s">
        <v>666</v>
      </c>
      <c r="G43" s="1086"/>
      <c r="H43" s="1086"/>
      <c r="I43" s="448"/>
      <c r="J43" s="449"/>
      <c r="K43" s="451"/>
      <c r="L43" s="503"/>
      <c r="M43" s="1020"/>
      <c r="N43" s="336"/>
      <c r="P43" s="555"/>
      <c r="Q43" s="673"/>
      <c r="R43" s="686"/>
      <c r="S43" s="266"/>
      <c r="T43" s="292"/>
      <c r="U43" s="15"/>
      <c r="V43" s="15" t="s">
        <v>2</v>
      </c>
      <c r="W43" s="15"/>
      <c r="X43" s="15"/>
      <c r="Y43" s="23"/>
    </row>
    <row r="44" spans="2:52" ht="15.75" customHeight="1" x14ac:dyDescent="0.2">
      <c r="B44" s="100"/>
      <c r="C44" s="18"/>
      <c r="D44" s="16"/>
      <c r="E44" s="16"/>
      <c r="F44" s="20" t="s">
        <v>601</v>
      </c>
      <c r="G44" s="20" t="s">
        <v>72</v>
      </c>
      <c r="H44" s="109"/>
      <c r="I44" s="448" t="s">
        <v>61</v>
      </c>
      <c r="J44" s="449">
        <v>9.86</v>
      </c>
      <c r="K44" s="451">
        <f>N$3</f>
        <v>1</v>
      </c>
      <c r="L44" s="503">
        <f t="shared" si="1"/>
        <v>9.86</v>
      </c>
      <c r="M44" s="1020">
        <v>1</v>
      </c>
      <c r="N44" s="336">
        <f>L44*M44</f>
        <v>9.86</v>
      </c>
      <c r="P44" s="555">
        <f>SUM(L44)</f>
        <v>9.86</v>
      </c>
      <c r="Q44" s="673">
        <v>0</v>
      </c>
      <c r="R44" s="686">
        <f>SUM(N44*Q44)</f>
        <v>0</v>
      </c>
      <c r="S44" s="266">
        <f>SUM(N44-R44)</f>
        <v>9.86</v>
      </c>
      <c r="T44" s="293"/>
      <c r="U44" s="15"/>
      <c r="V44" s="15"/>
      <c r="W44" s="15"/>
      <c r="X44" s="15"/>
      <c r="Y44" s="15"/>
      <c r="AD44" s="12"/>
      <c r="AE44" s="12"/>
      <c r="AF44" s="15"/>
      <c r="AG44" s="15"/>
      <c r="AH44" s="15"/>
      <c r="AI44" s="15"/>
      <c r="AM44" s="12"/>
      <c r="AN44" s="12"/>
      <c r="AO44" s="12"/>
      <c r="AP44" s="12"/>
      <c r="AQ44" s="12"/>
      <c r="AU44" s="12"/>
      <c r="AV44" s="12"/>
      <c r="AW44" s="12"/>
      <c r="AX44" s="12"/>
      <c r="AY44" s="12"/>
      <c r="AZ44" s="14"/>
    </row>
    <row r="45" spans="2:52" ht="71.45" customHeight="1" x14ac:dyDescent="0.2">
      <c r="B45" s="100"/>
      <c r="C45" s="18"/>
      <c r="D45" s="16"/>
      <c r="E45" s="16"/>
      <c r="F45" s="20"/>
      <c r="G45" s="1074" t="s">
        <v>661</v>
      </c>
      <c r="H45" s="1075"/>
      <c r="I45" s="448"/>
      <c r="J45" s="449"/>
      <c r="K45" s="451"/>
      <c r="L45" s="503"/>
      <c r="M45" s="1020"/>
      <c r="N45" s="336"/>
      <c r="P45" s="555"/>
      <c r="Q45" s="673"/>
      <c r="R45" s="686"/>
      <c r="S45" s="266"/>
      <c r="T45" s="292"/>
      <c r="U45" s="15"/>
      <c r="V45" s="15"/>
      <c r="W45" s="15"/>
      <c r="X45" s="15"/>
      <c r="Y45" s="15"/>
      <c r="AD45" s="12"/>
      <c r="AE45" s="12"/>
      <c r="AF45" s="15"/>
      <c r="AG45" s="15"/>
      <c r="AH45" s="15"/>
      <c r="AI45" s="15"/>
      <c r="AM45" s="12"/>
      <c r="AN45" s="12"/>
      <c r="AO45" s="12"/>
      <c r="AP45" s="12"/>
      <c r="AQ45" s="12"/>
      <c r="AU45" s="12"/>
      <c r="AV45" s="12"/>
      <c r="AW45" s="12"/>
      <c r="AX45" s="12"/>
      <c r="AY45" s="12"/>
      <c r="AZ45" s="14"/>
    </row>
    <row r="46" spans="2:52" ht="15.75" customHeight="1" x14ac:dyDescent="0.2">
      <c r="B46" s="100"/>
      <c r="C46" s="18"/>
      <c r="D46" s="16"/>
      <c r="E46" s="20" t="s">
        <v>577</v>
      </c>
      <c r="F46" s="20" t="s">
        <v>578</v>
      </c>
      <c r="G46" s="20"/>
      <c r="H46" s="109"/>
      <c r="I46" s="448" t="s">
        <v>153</v>
      </c>
      <c r="J46" s="449">
        <v>5.98</v>
      </c>
      <c r="K46" s="451">
        <f>N$3</f>
        <v>1</v>
      </c>
      <c r="L46" s="503">
        <f t="shared" si="1"/>
        <v>5.98</v>
      </c>
      <c r="M46" s="1020">
        <v>1</v>
      </c>
      <c r="N46" s="336">
        <f>L46*M46</f>
        <v>5.98</v>
      </c>
      <c r="P46" s="555">
        <f>SUM(L46)</f>
        <v>5.98</v>
      </c>
      <c r="Q46" s="673">
        <v>0</v>
      </c>
      <c r="R46" s="686">
        <f>SUM(N46*Q46)</f>
        <v>0</v>
      </c>
      <c r="S46" s="266">
        <f>SUM(N46-R46)</f>
        <v>5.98</v>
      </c>
      <c r="T46" s="293"/>
      <c r="U46" s="15"/>
      <c r="V46" s="15"/>
      <c r="W46" s="15"/>
      <c r="X46" s="15"/>
      <c r="Y46" s="15"/>
      <c r="AD46" s="12"/>
      <c r="AE46" s="12"/>
      <c r="AF46" s="15"/>
      <c r="AG46" s="15"/>
      <c r="AH46" s="15"/>
      <c r="AI46" s="15"/>
      <c r="AM46" s="12"/>
      <c r="AN46" s="12"/>
      <c r="AO46" s="12"/>
      <c r="AP46" s="12"/>
      <c r="AQ46" s="12"/>
      <c r="AU46" s="12"/>
      <c r="AV46" s="12"/>
      <c r="AW46" s="12"/>
      <c r="AX46" s="12"/>
      <c r="AY46" s="12"/>
      <c r="AZ46" s="14"/>
    </row>
    <row r="47" spans="2:52" ht="33.75" customHeight="1" x14ac:dyDescent="0.2">
      <c r="B47" s="100"/>
      <c r="C47" s="18"/>
      <c r="D47" s="16"/>
      <c r="E47" s="16"/>
      <c r="F47" s="1085" t="s">
        <v>681</v>
      </c>
      <c r="G47" s="1086"/>
      <c r="H47" s="1086"/>
      <c r="I47" s="448"/>
      <c r="J47" s="449"/>
      <c r="K47" s="451"/>
      <c r="L47" s="503"/>
      <c r="M47" s="1020"/>
      <c r="N47" s="336"/>
      <c r="P47" s="555"/>
      <c r="Q47" s="673"/>
      <c r="R47" s="686"/>
      <c r="S47" s="266"/>
      <c r="T47" s="292"/>
      <c r="U47" s="15"/>
      <c r="V47" s="15"/>
      <c r="W47" s="15"/>
      <c r="X47" s="15"/>
      <c r="Y47" s="15"/>
      <c r="AD47" s="12"/>
      <c r="AE47" s="12"/>
      <c r="AF47" s="15"/>
      <c r="AG47" s="15"/>
      <c r="AH47" s="15"/>
      <c r="AI47" s="15"/>
      <c r="AM47" s="12"/>
      <c r="AN47" s="12"/>
      <c r="AO47" s="12"/>
      <c r="AP47" s="12"/>
      <c r="AQ47" s="12"/>
      <c r="AU47" s="12"/>
      <c r="AV47" s="12"/>
      <c r="AW47" s="12"/>
      <c r="AX47" s="12"/>
      <c r="AY47" s="12"/>
      <c r="AZ47" s="14"/>
    </row>
    <row r="48" spans="2:52" ht="15.75" customHeight="1" x14ac:dyDescent="0.2">
      <c r="B48" s="100"/>
      <c r="C48" s="18"/>
      <c r="D48" s="16"/>
      <c r="E48" s="20"/>
      <c r="F48" s="20" t="s">
        <v>579</v>
      </c>
      <c r="G48" s="20" t="s">
        <v>72</v>
      </c>
      <c r="H48" s="109"/>
      <c r="I48" s="448" t="s">
        <v>61</v>
      </c>
      <c r="J48" s="449">
        <v>0.9</v>
      </c>
      <c r="K48" s="451">
        <f>N$3</f>
        <v>1</v>
      </c>
      <c r="L48" s="503">
        <f t="shared" si="1"/>
        <v>0.9</v>
      </c>
      <c r="M48" s="1020">
        <v>1</v>
      </c>
      <c r="N48" s="336">
        <f>L48*M48</f>
        <v>0.9</v>
      </c>
      <c r="P48" s="555">
        <f>SUM(L48)</f>
        <v>0.9</v>
      </c>
      <c r="Q48" s="673">
        <v>0</v>
      </c>
      <c r="R48" s="686">
        <f>SUM(N48*Q48)</f>
        <v>0</v>
      </c>
      <c r="S48" s="266">
        <f>SUM(N48-R48)</f>
        <v>0.9</v>
      </c>
      <c r="T48" s="293"/>
      <c r="U48" s="15"/>
      <c r="V48" s="15"/>
      <c r="W48" s="15"/>
      <c r="X48" s="15"/>
      <c r="Y48" s="15"/>
      <c r="AD48" s="12"/>
      <c r="AE48" s="12"/>
      <c r="AF48" s="15"/>
      <c r="AG48" s="15"/>
      <c r="AH48" s="15"/>
      <c r="AI48" s="15"/>
      <c r="AM48" s="12"/>
      <c r="AN48" s="12"/>
      <c r="AO48" s="12"/>
      <c r="AP48" s="12"/>
      <c r="AQ48" s="12"/>
      <c r="AU48" s="12"/>
      <c r="AV48" s="12"/>
      <c r="AW48" s="12"/>
      <c r="AX48" s="12"/>
      <c r="AY48" s="12"/>
      <c r="AZ48" s="14"/>
    </row>
    <row r="49" spans="2:52" ht="65.45" customHeight="1" x14ac:dyDescent="0.2">
      <c r="B49" s="100"/>
      <c r="C49" s="18"/>
      <c r="D49" s="16"/>
      <c r="E49" s="16"/>
      <c r="F49" s="20"/>
      <c r="G49" s="1074" t="s">
        <v>682</v>
      </c>
      <c r="H49" s="1075"/>
      <c r="I49" s="448"/>
      <c r="J49" s="449"/>
      <c r="K49" s="451"/>
      <c r="L49" s="503"/>
      <c r="M49" s="1020"/>
      <c r="N49" s="336"/>
      <c r="P49" s="555"/>
      <c r="Q49" s="673"/>
      <c r="R49" s="686"/>
      <c r="S49" s="266"/>
      <c r="T49" s="292"/>
      <c r="U49" s="15"/>
      <c r="V49" s="15"/>
      <c r="W49" s="15"/>
      <c r="X49" s="15"/>
      <c r="Y49" s="15"/>
      <c r="AD49" s="12"/>
      <c r="AE49" s="12"/>
      <c r="AF49" s="15"/>
      <c r="AG49" s="15"/>
      <c r="AH49" s="15"/>
      <c r="AI49" s="15"/>
      <c r="AM49" s="12"/>
      <c r="AN49" s="12"/>
      <c r="AO49" s="12"/>
      <c r="AP49" s="12"/>
      <c r="AQ49" s="12"/>
      <c r="AU49" s="12"/>
      <c r="AV49" s="12"/>
      <c r="AW49" s="12"/>
      <c r="AX49" s="12"/>
      <c r="AY49" s="12"/>
      <c r="AZ49" s="14"/>
    </row>
    <row r="50" spans="2:52" ht="15.75" customHeight="1" x14ac:dyDescent="0.2">
      <c r="B50" s="100"/>
      <c r="C50" s="18"/>
      <c r="D50" s="16"/>
      <c r="E50" s="20"/>
      <c r="F50" s="20" t="s">
        <v>580</v>
      </c>
      <c r="G50" s="20" t="s">
        <v>101</v>
      </c>
      <c r="H50" s="109"/>
      <c r="I50" s="448" t="s">
        <v>61</v>
      </c>
      <c r="J50" s="449">
        <v>0.3</v>
      </c>
      <c r="K50" s="451">
        <f>N$3</f>
        <v>1</v>
      </c>
      <c r="L50" s="503">
        <f t="shared" si="1"/>
        <v>0.3</v>
      </c>
      <c r="M50" s="1020">
        <v>1</v>
      </c>
      <c r="N50" s="336">
        <f>L50*M50</f>
        <v>0.3</v>
      </c>
      <c r="P50" s="555">
        <f>SUM(L50)</f>
        <v>0.3</v>
      </c>
      <c r="Q50" s="673">
        <v>0</v>
      </c>
      <c r="R50" s="686">
        <f>SUM(N50*Q50)</f>
        <v>0</v>
      </c>
      <c r="S50" s="266">
        <f>SUM(N50-R50)</f>
        <v>0.3</v>
      </c>
      <c r="T50" s="293"/>
      <c r="U50" s="15"/>
      <c r="V50" s="15"/>
      <c r="W50" s="15"/>
      <c r="X50" s="15"/>
      <c r="Y50" s="15"/>
      <c r="AD50" s="12"/>
      <c r="AE50" s="12"/>
      <c r="AF50" s="15"/>
      <c r="AG50" s="15"/>
      <c r="AH50" s="15"/>
      <c r="AI50" s="15"/>
      <c r="AM50" s="12"/>
      <c r="AN50" s="12"/>
      <c r="AO50" s="12"/>
      <c r="AP50" s="12"/>
      <c r="AQ50" s="12"/>
      <c r="AU50" s="12"/>
      <c r="AV50" s="12"/>
      <c r="AW50" s="12"/>
      <c r="AX50" s="12"/>
      <c r="AY50" s="12"/>
      <c r="AZ50" s="14"/>
    </row>
    <row r="51" spans="2:52" ht="67.900000000000006" customHeight="1" x14ac:dyDescent="0.2">
      <c r="B51" s="100"/>
      <c r="C51" s="18"/>
      <c r="D51" s="16"/>
      <c r="E51" s="16"/>
      <c r="F51" s="20"/>
      <c r="G51" s="1074" t="s">
        <v>646</v>
      </c>
      <c r="H51" s="1075"/>
      <c r="I51" s="448"/>
      <c r="J51" s="449"/>
      <c r="K51" s="451"/>
      <c r="L51" s="503"/>
      <c r="M51" s="1020"/>
      <c r="N51" s="336"/>
      <c r="P51" s="555"/>
      <c r="Q51" s="673"/>
      <c r="R51" s="686"/>
      <c r="S51" s="266"/>
      <c r="T51" s="292"/>
      <c r="U51" s="15"/>
      <c r="V51" s="15"/>
      <c r="W51" s="15"/>
      <c r="X51" s="15"/>
      <c r="Y51" s="15"/>
      <c r="AD51" s="12"/>
      <c r="AE51" s="12"/>
      <c r="AF51" s="15"/>
      <c r="AG51" s="15"/>
      <c r="AH51" s="15"/>
      <c r="AI51" s="15"/>
      <c r="AM51" s="12"/>
      <c r="AN51" s="12"/>
      <c r="AO51" s="12"/>
      <c r="AP51" s="12"/>
      <c r="AQ51" s="12"/>
      <c r="AU51" s="12"/>
      <c r="AV51" s="12"/>
      <c r="AW51" s="12"/>
      <c r="AX51" s="12"/>
      <c r="AY51" s="12"/>
      <c r="AZ51" s="14"/>
    </row>
    <row r="52" spans="2:52" ht="15.75" customHeight="1" x14ac:dyDescent="0.2">
      <c r="B52" s="99"/>
      <c r="C52" s="84" t="s">
        <v>597</v>
      </c>
      <c r="D52" s="60"/>
      <c r="E52" s="60"/>
      <c r="F52" s="60"/>
      <c r="G52" s="60"/>
      <c r="H52" s="641"/>
      <c r="I52" s="442"/>
      <c r="J52" s="444"/>
      <c r="K52" s="444"/>
      <c r="L52" s="500"/>
      <c r="M52" s="1018"/>
      <c r="N52" s="383">
        <f>N53</f>
        <v>24.86</v>
      </c>
      <c r="P52" s="560"/>
      <c r="Q52" s="674"/>
      <c r="R52" s="684">
        <f>R53</f>
        <v>0</v>
      </c>
      <c r="S52" s="315">
        <f>S53</f>
        <v>24.86</v>
      </c>
      <c r="T52" s="666"/>
    </row>
    <row r="53" spans="2:52" ht="15.75" customHeight="1" x14ac:dyDescent="0.2">
      <c r="B53" s="99"/>
      <c r="C53" s="4"/>
      <c r="D53" s="110" t="s">
        <v>598</v>
      </c>
      <c r="E53" s="110"/>
      <c r="F53" s="111"/>
      <c r="G53" s="112"/>
      <c r="H53" s="426"/>
      <c r="I53" s="445"/>
      <c r="J53" s="447"/>
      <c r="K53" s="447"/>
      <c r="L53" s="501"/>
      <c r="M53" s="1019"/>
      <c r="N53" s="286">
        <f>SUM(N55:N58)</f>
        <v>24.86</v>
      </c>
      <c r="P53" s="557"/>
      <c r="Q53" s="675"/>
      <c r="R53" s="685">
        <f>SUM(R55:R58)</f>
        <v>0</v>
      </c>
      <c r="S53" s="316">
        <f>SUM(S55:S58)</f>
        <v>24.86</v>
      </c>
      <c r="T53" s="296"/>
      <c r="AA53" s="14"/>
      <c r="AB53" s="14"/>
      <c r="AC53" s="14"/>
      <c r="AD53" s="14"/>
      <c r="AK53" s="14"/>
      <c r="AL53" s="14"/>
      <c r="AM53" s="14"/>
      <c r="AN53" s="14"/>
      <c r="AS53" s="14"/>
      <c r="AT53" s="14"/>
      <c r="AU53" s="14"/>
      <c r="AV53" s="14"/>
    </row>
    <row r="54" spans="2:52" ht="15.75" customHeight="1" x14ac:dyDescent="0.2">
      <c r="B54" s="99"/>
      <c r="C54" s="4"/>
      <c r="D54" s="16"/>
      <c r="E54" s="85" t="s">
        <v>618</v>
      </c>
      <c r="F54" s="85" t="s">
        <v>599</v>
      </c>
      <c r="G54" s="17"/>
      <c r="H54" s="247"/>
      <c r="I54" s="448"/>
      <c r="J54" s="450"/>
      <c r="K54" s="450"/>
      <c r="L54" s="503"/>
      <c r="M54" s="1020"/>
      <c r="N54" s="336"/>
      <c r="P54" s="555"/>
      <c r="Q54" s="673"/>
      <c r="R54" s="686"/>
      <c r="S54" s="266"/>
      <c r="T54" s="292"/>
      <c r="U54" s="15"/>
      <c r="V54" s="15"/>
      <c r="W54" s="15"/>
      <c r="X54" s="15"/>
      <c r="Y54" s="15"/>
      <c r="AD54" s="12"/>
      <c r="AE54" s="12"/>
      <c r="AF54" s="15"/>
      <c r="AG54" s="15"/>
      <c r="AH54" s="15"/>
      <c r="AI54" s="15"/>
      <c r="AM54" s="12"/>
      <c r="AN54" s="12"/>
      <c r="AO54" s="12"/>
      <c r="AP54" s="12"/>
      <c r="AQ54" s="12"/>
      <c r="AU54" s="12"/>
      <c r="AV54" s="12"/>
      <c r="AW54" s="12"/>
      <c r="AX54" s="12"/>
      <c r="AY54" s="12"/>
      <c r="AZ54" s="14"/>
    </row>
    <row r="55" spans="2:52" ht="15.75" customHeight="1" x14ac:dyDescent="0.2">
      <c r="B55" s="100"/>
      <c r="C55" s="9"/>
      <c r="D55" s="85"/>
      <c r="E55" s="85"/>
      <c r="F55" s="20" t="s">
        <v>619</v>
      </c>
      <c r="G55" s="85" t="s">
        <v>587</v>
      </c>
      <c r="H55" s="429"/>
      <c r="I55" s="448" t="s">
        <v>153</v>
      </c>
      <c r="J55" s="449">
        <v>9.68</v>
      </c>
      <c r="K55" s="451">
        <f>N$3</f>
        <v>1</v>
      </c>
      <c r="L55" s="503">
        <f>J55*K55</f>
        <v>9.68</v>
      </c>
      <c r="M55" s="1020">
        <v>1</v>
      </c>
      <c r="N55" s="336">
        <f t="shared" ref="N55" si="11">L55*M55</f>
        <v>9.68</v>
      </c>
      <c r="P55" s="555">
        <f>SUM(L55)</f>
        <v>9.68</v>
      </c>
      <c r="Q55" s="673">
        <v>0</v>
      </c>
      <c r="R55" s="686">
        <f>SUM(N55*Q55)</f>
        <v>0</v>
      </c>
      <c r="S55" s="266">
        <f>SUM(N55-R55)</f>
        <v>9.68</v>
      </c>
      <c r="T55" s="293"/>
    </row>
    <row r="56" spans="2:52" ht="107.25" customHeight="1" x14ac:dyDescent="0.2">
      <c r="B56" s="100"/>
      <c r="C56" s="9"/>
      <c r="D56" s="85"/>
      <c r="E56" s="85"/>
      <c r="F56" s="17"/>
      <c r="G56" s="1074" t="s">
        <v>704</v>
      </c>
      <c r="H56" s="1075"/>
      <c r="I56" s="448"/>
      <c r="J56" s="449"/>
      <c r="K56" s="451"/>
      <c r="L56" s="503"/>
      <c r="M56" s="1020"/>
      <c r="N56" s="336"/>
      <c r="P56" s="555"/>
      <c r="Q56" s="673"/>
      <c r="R56" s="686"/>
      <c r="S56" s="266"/>
      <c r="T56" s="292"/>
    </row>
    <row r="57" spans="2:52" ht="15.75" customHeight="1" x14ac:dyDescent="0.2">
      <c r="B57" s="100"/>
      <c r="C57" s="9"/>
      <c r="D57" s="85"/>
      <c r="E57" s="85"/>
      <c r="F57" s="20" t="s">
        <v>620</v>
      </c>
      <c r="G57" s="85" t="s">
        <v>584</v>
      </c>
      <c r="H57" s="429"/>
      <c r="I57" s="448" t="s">
        <v>153</v>
      </c>
      <c r="J57" s="449">
        <v>15.18</v>
      </c>
      <c r="K57" s="451">
        <f>N$3</f>
        <v>1</v>
      </c>
      <c r="L57" s="503">
        <f t="shared" ref="L57" si="12">J57*K57</f>
        <v>15.18</v>
      </c>
      <c r="M57" s="1020">
        <v>1</v>
      </c>
      <c r="N57" s="336">
        <f t="shared" ref="N57" si="13">L57*M57</f>
        <v>15.18</v>
      </c>
      <c r="P57" s="555">
        <f>SUM(L57)</f>
        <v>15.18</v>
      </c>
      <c r="Q57" s="673">
        <v>0</v>
      </c>
      <c r="R57" s="686">
        <f>SUM(N57*Q57)</f>
        <v>0</v>
      </c>
      <c r="S57" s="266">
        <f>SUM(N57-R57)</f>
        <v>15.18</v>
      </c>
      <c r="T57" s="293"/>
    </row>
    <row r="58" spans="2:52" ht="99.75" customHeight="1" x14ac:dyDescent="0.2">
      <c r="B58" s="100"/>
      <c r="C58" s="9"/>
      <c r="D58" s="85"/>
      <c r="E58" s="85"/>
      <c r="F58" s="17"/>
      <c r="G58" s="1074" t="s">
        <v>704</v>
      </c>
      <c r="H58" s="1075"/>
      <c r="I58" s="448"/>
      <c r="J58" s="449"/>
      <c r="K58" s="451"/>
      <c r="L58" s="503"/>
      <c r="M58" s="1020"/>
      <c r="N58" s="336"/>
      <c r="P58" s="554"/>
      <c r="Q58" s="672"/>
      <c r="R58" s="688"/>
      <c r="S58" s="271"/>
      <c r="T58" s="292"/>
    </row>
    <row r="59" spans="2:52" ht="15.75" customHeight="1" x14ac:dyDescent="0.2">
      <c r="B59" s="122" t="s">
        <v>102</v>
      </c>
      <c r="C59" s="128"/>
      <c r="D59" s="124"/>
      <c r="E59" s="124"/>
      <c r="F59" s="125"/>
      <c r="G59" s="129"/>
      <c r="H59" s="427"/>
      <c r="I59" s="453"/>
      <c r="J59" s="454"/>
      <c r="K59" s="455"/>
      <c r="L59" s="653"/>
      <c r="M59" s="1021"/>
      <c r="N59" s="384">
        <f>N60+N98</f>
        <v>4.6500000000000004</v>
      </c>
      <c r="P59" s="558"/>
      <c r="Q59" s="676"/>
      <c r="R59" s="683">
        <f>R60+R98</f>
        <v>0</v>
      </c>
      <c r="S59" s="317">
        <f>S60+S98</f>
        <v>4.6500000000000004</v>
      </c>
      <c r="T59" s="665"/>
    </row>
    <row r="60" spans="2:52" ht="15.75" customHeight="1" x14ac:dyDescent="0.2">
      <c r="B60" s="100"/>
      <c r="C60" s="84" t="s">
        <v>103</v>
      </c>
      <c r="D60" s="87"/>
      <c r="E60" s="87"/>
      <c r="F60" s="59"/>
      <c r="G60" s="59"/>
      <c r="H60" s="428"/>
      <c r="I60" s="442"/>
      <c r="J60" s="443"/>
      <c r="K60" s="456"/>
      <c r="L60" s="500"/>
      <c r="M60" s="1018"/>
      <c r="N60" s="287">
        <f>N61+N70</f>
        <v>4.6500000000000004</v>
      </c>
      <c r="P60" s="552"/>
      <c r="Q60" s="670"/>
      <c r="R60" s="689">
        <f>R61+R70</f>
        <v>0</v>
      </c>
      <c r="S60" s="318">
        <f>S61+S70</f>
        <v>4.6500000000000004</v>
      </c>
      <c r="T60" s="666"/>
    </row>
    <row r="61" spans="2:52" ht="15.75" customHeight="1" x14ac:dyDescent="0.2">
      <c r="B61" s="100"/>
      <c r="C61" s="9"/>
      <c r="D61" s="110" t="s">
        <v>622</v>
      </c>
      <c r="E61" s="110"/>
      <c r="F61" s="116"/>
      <c r="G61" s="115"/>
      <c r="H61" s="340"/>
      <c r="I61" s="457"/>
      <c r="J61" s="458"/>
      <c r="K61" s="459"/>
      <c r="L61" s="654"/>
      <c r="M61" s="1022"/>
      <c r="N61" s="286">
        <f>SUM(N62:N69)</f>
        <v>4.6500000000000004</v>
      </c>
      <c r="P61" s="557"/>
      <c r="Q61" s="675"/>
      <c r="R61" s="685">
        <f>SUM(R62:R69)</f>
        <v>0</v>
      </c>
      <c r="S61" s="316">
        <f>SUM(S62:S69)</f>
        <v>4.6500000000000004</v>
      </c>
      <c r="T61" s="296"/>
    </row>
    <row r="62" spans="2:52" ht="15.75" customHeight="1" x14ac:dyDescent="0.2">
      <c r="B62" s="100"/>
      <c r="C62" s="18"/>
      <c r="D62" s="16"/>
      <c r="E62" s="20" t="s">
        <v>105</v>
      </c>
      <c r="F62" s="20" t="s">
        <v>106</v>
      </c>
      <c r="G62" s="18"/>
      <c r="H62" s="343"/>
      <c r="I62" s="448"/>
      <c r="J62" s="449"/>
      <c r="K62" s="451"/>
      <c r="L62" s="503"/>
      <c r="M62" s="1020"/>
      <c r="N62" s="336"/>
      <c r="P62" s="555"/>
      <c r="Q62" s="673"/>
      <c r="R62" s="686"/>
      <c r="S62" s="266"/>
      <c r="T62" s="292"/>
    </row>
    <row r="63" spans="2:52" ht="15.75" customHeight="1" x14ac:dyDescent="0.2">
      <c r="B63" s="100"/>
      <c r="C63" s="18"/>
      <c r="D63" s="16"/>
      <c r="E63" s="16"/>
      <c r="F63" s="20" t="s">
        <v>107</v>
      </c>
      <c r="G63" s="20" t="s">
        <v>581</v>
      </c>
      <c r="H63" s="339"/>
      <c r="I63" s="448" t="s">
        <v>61</v>
      </c>
      <c r="J63" s="449">
        <v>2.4700000000000002</v>
      </c>
      <c r="K63" s="451">
        <f>N$3</f>
        <v>1</v>
      </c>
      <c r="L63" s="503">
        <f>J63*K63</f>
        <v>2.4700000000000002</v>
      </c>
      <c r="M63" s="1020">
        <v>1</v>
      </c>
      <c r="N63" s="336">
        <f t="shared" ref="N63:N88" si="14">L63*M63</f>
        <v>2.4700000000000002</v>
      </c>
      <c r="P63" s="555">
        <f>SUM(L63)</f>
        <v>2.4700000000000002</v>
      </c>
      <c r="Q63" s="673">
        <v>0</v>
      </c>
      <c r="R63" s="686">
        <f>SUM(N63*Q63)</f>
        <v>0</v>
      </c>
      <c r="S63" s="266">
        <f>SUM(N63-R63)</f>
        <v>2.4700000000000002</v>
      </c>
      <c r="T63" s="293"/>
      <c r="U63" s="15"/>
      <c r="V63" s="15"/>
      <c r="W63" s="15"/>
      <c r="X63" s="15"/>
      <c r="Y63" s="15"/>
      <c r="AD63" s="12"/>
      <c r="AE63" s="12"/>
      <c r="AF63" s="15"/>
      <c r="AG63" s="15"/>
      <c r="AH63" s="15"/>
      <c r="AI63" s="15"/>
      <c r="AM63" s="12"/>
      <c r="AN63" s="12"/>
      <c r="AO63" s="12"/>
      <c r="AP63" s="12"/>
      <c r="AQ63" s="12"/>
      <c r="AU63" s="12"/>
      <c r="AV63" s="12"/>
      <c r="AW63" s="12"/>
      <c r="AX63" s="12"/>
      <c r="AY63" s="12"/>
      <c r="AZ63" s="14"/>
    </row>
    <row r="64" spans="2:52" ht="101.25" customHeight="1" x14ac:dyDescent="0.2">
      <c r="B64" s="100"/>
      <c r="C64" s="18"/>
      <c r="D64" s="16"/>
      <c r="E64" s="16"/>
      <c r="F64" s="6"/>
      <c r="G64" s="1074" t="s">
        <v>705</v>
      </c>
      <c r="H64" s="1075"/>
      <c r="I64" s="448"/>
      <c r="J64" s="449"/>
      <c r="K64" s="451"/>
      <c r="L64" s="503"/>
      <c r="M64" s="1020"/>
      <c r="N64" s="336"/>
      <c r="P64" s="555"/>
      <c r="Q64" s="673"/>
      <c r="R64" s="686"/>
      <c r="S64" s="266"/>
      <c r="T64" s="292"/>
      <c r="U64" s="15"/>
      <c r="V64" s="15"/>
      <c r="W64" s="15"/>
      <c r="X64" s="15"/>
      <c r="Y64" s="15"/>
      <c r="AD64" s="12"/>
      <c r="AE64" s="12"/>
      <c r="AF64" s="15"/>
      <c r="AG64" s="15"/>
      <c r="AH64" s="15"/>
      <c r="AI64" s="15"/>
      <c r="AM64" s="12"/>
      <c r="AN64" s="12"/>
      <c r="AO64" s="12"/>
      <c r="AP64" s="12"/>
      <c r="AQ64" s="12"/>
      <c r="AU64" s="12"/>
      <c r="AV64" s="12"/>
      <c r="AW64" s="12"/>
      <c r="AX64" s="12"/>
      <c r="AY64" s="12"/>
      <c r="AZ64" s="14"/>
    </row>
    <row r="65" spans="2:52" ht="15.75" customHeight="1" x14ac:dyDescent="0.2">
      <c r="B65" s="100"/>
      <c r="C65" s="18"/>
      <c r="D65" s="16"/>
      <c r="E65" s="16"/>
      <c r="F65" s="20" t="s">
        <v>621</v>
      </c>
      <c r="G65" s="20" t="s">
        <v>116</v>
      </c>
      <c r="H65" s="339"/>
      <c r="I65" s="448" t="s">
        <v>61</v>
      </c>
      <c r="J65" s="449">
        <v>2.1800000000000002</v>
      </c>
      <c r="K65" s="451">
        <f>N$3</f>
        <v>1</v>
      </c>
      <c r="L65" s="503">
        <f t="shared" ref="L65:L68" si="15">J65*K65</f>
        <v>2.1800000000000002</v>
      </c>
      <c r="M65" s="1020">
        <v>1</v>
      </c>
      <c r="N65" s="336">
        <f t="shared" ref="N65" si="16">L65*M65</f>
        <v>2.1800000000000002</v>
      </c>
      <c r="P65" s="555">
        <f>SUM(L65)</f>
        <v>2.1800000000000002</v>
      </c>
      <c r="Q65" s="673">
        <v>0</v>
      </c>
      <c r="R65" s="686">
        <f>SUM(N65*Q65)</f>
        <v>0</v>
      </c>
      <c r="S65" s="266">
        <f>SUM(N65-R65)</f>
        <v>2.1800000000000002</v>
      </c>
      <c r="T65" s="293"/>
      <c r="U65" s="15"/>
      <c r="V65" s="15"/>
      <c r="W65" s="15"/>
      <c r="X65" s="15"/>
      <c r="Y65" s="15"/>
      <c r="AD65" s="12"/>
      <c r="AE65" s="12"/>
      <c r="AF65" s="15"/>
      <c r="AG65" s="15"/>
      <c r="AH65" s="15"/>
      <c r="AI65" s="15"/>
      <c r="AM65" s="12"/>
      <c r="AN65" s="12"/>
      <c r="AO65" s="12"/>
      <c r="AP65" s="12"/>
      <c r="AQ65" s="12"/>
      <c r="AU65" s="12"/>
      <c r="AV65" s="12"/>
      <c r="AW65" s="12"/>
      <c r="AX65" s="12"/>
      <c r="AY65" s="12"/>
      <c r="AZ65" s="14"/>
    </row>
    <row r="66" spans="2:52" ht="96.6" customHeight="1" x14ac:dyDescent="0.2">
      <c r="B66" s="100"/>
      <c r="C66" s="18"/>
      <c r="D66" s="16"/>
      <c r="E66" s="16"/>
      <c r="F66" s="6"/>
      <c r="G66" s="1074" t="s">
        <v>706</v>
      </c>
      <c r="H66" s="1075"/>
      <c r="I66" s="448"/>
      <c r="J66" s="449"/>
      <c r="K66" s="451"/>
      <c r="L66" s="503"/>
      <c r="M66" s="1020"/>
      <c r="N66" s="336"/>
      <c r="P66" s="555"/>
      <c r="Q66" s="673"/>
      <c r="R66" s="686"/>
      <c r="S66" s="266"/>
      <c r="T66" s="292"/>
      <c r="U66" s="15"/>
      <c r="V66" s="15"/>
      <c r="W66" s="15"/>
      <c r="X66" s="15"/>
      <c r="Y66" s="15"/>
      <c r="AD66" s="12"/>
      <c r="AE66" s="12"/>
      <c r="AF66" s="15"/>
      <c r="AG66" s="15"/>
      <c r="AH66" s="15"/>
      <c r="AI66" s="15"/>
      <c r="AM66" s="12"/>
      <c r="AN66" s="12"/>
      <c r="AO66" s="12"/>
      <c r="AP66" s="12"/>
      <c r="AQ66" s="12"/>
      <c r="AU66" s="12"/>
      <c r="AV66" s="12"/>
      <c r="AW66" s="12"/>
      <c r="AX66" s="12"/>
      <c r="AY66" s="12"/>
      <c r="AZ66" s="14"/>
    </row>
    <row r="67" spans="2:52" ht="15.75" customHeight="1" x14ac:dyDescent="0.2">
      <c r="B67" s="100"/>
      <c r="C67" s="18"/>
      <c r="D67" s="16"/>
      <c r="E67" s="20" t="s">
        <v>129</v>
      </c>
      <c r="F67" s="20" t="s">
        <v>130</v>
      </c>
      <c r="G67" s="18"/>
      <c r="H67" s="343"/>
      <c r="I67" s="448"/>
      <c r="J67" s="449"/>
      <c r="K67" s="451"/>
      <c r="L67" s="503"/>
      <c r="M67" s="1020"/>
      <c r="N67" s="336"/>
      <c r="P67" s="555"/>
      <c r="Q67" s="673"/>
      <c r="R67" s="686"/>
      <c r="S67" s="266"/>
      <c r="T67" s="292"/>
    </row>
    <row r="68" spans="2:52" ht="15.75" customHeight="1" x14ac:dyDescent="0.2">
      <c r="B68" s="100"/>
      <c r="C68" s="18"/>
      <c r="D68" s="16"/>
      <c r="E68" s="16"/>
      <c r="F68" s="85" t="s">
        <v>131</v>
      </c>
      <c r="G68" s="85" t="s">
        <v>506</v>
      </c>
      <c r="I68" s="448" t="s">
        <v>153</v>
      </c>
      <c r="J68" s="449">
        <v>0</v>
      </c>
      <c r="K68" s="451">
        <f>N$3</f>
        <v>1</v>
      </c>
      <c r="L68" s="503">
        <f t="shared" si="15"/>
        <v>0</v>
      </c>
      <c r="M68" s="1020">
        <v>1</v>
      </c>
      <c r="N68" s="336">
        <f t="shared" ref="N68" si="17">L68*M68</f>
        <v>0</v>
      </c>
      <c r="P68" s="555">
        <f>SUM(L68)</f>
        <v>0</v>
      </c>
      <c r="Q68" s="673">
        <v>0</v>
      </c>
      <c r="R68" s="686">
        <f>SUM(N68*Q68)</f>
        <v>0</v>
      </c>
      <c r="S68" s="266">
        <f>SUM(N68-R68)</f>
        <v>0</v>
      </c>
      <c r="T68" s="293"/>
    </row>
    <row r="69" spans="2:52" ht="89.45" customHeight="1" x14ac:dyDescent="0.2">
      <c r="B69" s="100"/>
      <c r="C69" s="18"/>
      <c r="D69" s="16"/>
      <c r="E69" s="16"/>
      <c r="F69" s="85"/>
      <c r="G69" s="1074" t="s">
        <v>707</v>
      </c>
      <c r="H69" s="1075"/>
      <c r="I69" s="460"/>
      <c r="J69" s="463"/>
      <c r="K69" s="462"/>
      <c r="L69" s="503"/>
      <c r="M69" s="720"/>
      <c r="N69" s="336"/>
      <c r="P69" s="554"/>
      <c r="Q69" s="672"/>
      <c r="R69" s="687"/>
      <c r="S69" s="248"/>
      <c r="T69" s="292"/>
    </row>
    <row r="70" spans="2:52" ht="15.75" customHeight="1" x14ac:dyDescent="0.2">
      <c r="B70" s="100"/>
      <c r="C70" s="18"/>
      <c r="D70" s="114" t="s">
        <v>138</v>
      </c>
      <c r="E70" s="114"/>
      <c r="F70" s="111"/>
      <c r="G70" s="111"/>
      <c r="H70" s="344"/>
      <c r="I70" s="445"/>
      <c r="J70" s="446"/>
      <c r="K70" s="452"/>
      <c r="L70" s="501"/>
      <c r="M70" s="1019"/>
      <c r="N70" s="288">
        <f>SUM(N71:N75)</f>
        <v>0</v>
      </c>
      <c r="P70" s="557"/>
      <c r="Q70" s="675"/>
      <c r="R70" s="690">
        <f>SUM(R71:R75)</f>
        <v>0</v>
      </c>
      <c r="S70" s="702">
        <f>SUM(S71:S75)</f>
        <v>0</v>
      </c>
      <c r="T70" s="668"/>
    </row>
    <row r="71" spans="2:52" ht="15.75" customHeight="1" x14ac:dyDescent="0.2">
      <c r="B71" s="100"/>
      <c r="C71" s="18"/>
      <c r="D71" s="16"/>
      <c r="E71" s="20" t="s">
        <v>139</v>
      </c>
      <c r="F71" s="20" t="s">
        <v>140</v>
      </c>
      <c r="G71" s="17"/>
      <c r="H71" s="89"/>
      <c r="I71" s="448"/>
      <c r="J71" s="449"/>
      <c r="K71" s="451"/>
      <c r="L71" s="503"/>
      <c r="M71" s="1020"/>
      <c r="N71" s="336"/>
      <c r="P71" s="555"/>
      <c r="Q71" s="673"/>
      <c r="R71" s="686"/>
      <c r="S71" s="266"/>
      <c r="T71" s="295"/>
    </row>
    <row r="72" spans="2:52" ht="15.75" customHeight="1" x14ac:dyDescent="0.2">
      <c r="B72" s="100"/>
      <c r="C72" s="18"/>
      <c r="D72" s="16"/>
      <c r="E72" s="232"/>
      <c r="F72" s="20" t="s">
        <v>141</v>
      </c>
      <c r="G72" s="20" t="s">
        <v>142</v>
      </c>
      <c r="H72" s="89"/>
      <c r="I72" s="448" t="s">
        <v>87</v>
      </c>
      <c r="J72" s="449">
        <v>0</v>
      </c>
      <c r="K72" s="451">
        <f>N$3</f>
        <v>1</v>
      </c>
      <c r="L72" s="503">
        <f t="shared" ref="L72:L74" si="18">J72*K72</f>
        <v>0</v>
      </c>
      <c r="M72" s="1020">
        <v>1</v>
      </c>
      <c r="N72" s="336">
        <f>L72*M72</f>
        <v>0</v>
      </c>
      <c r="P72" s="555">
        <f>SUM(L72)</f>
        <v>0</v>
      </c>
      <c r="Q72" s="673">
        <v>0</v>
      </c>
      <c r="R72" s="686">
        <f>SUM(N72*Q72)</f>
        <v>0</v>
      </c>
      <c r="S72" s="266">
        <f>SUM(N72-R72)</f>
        <v>0</v>
      </c>
      <c r="T72" s="293"/>
    </row>
    <row r="73" spans="2:52" ht="97.15" customHeight="1" x14ac:dyDescent="0.2">
      <c r="B73" s="100"/>
      <c r="C73" s="18"/>
      <c r="D73" s="16"/>
      <c r="E73" s="232"/>
      <c r="F73" s="89"/>
      <c r="G73" s="1074" t="s">
        <v>708</v>
      </c>
      <c r="H73" s="1075"/>
      <c r="I73" s="448"/>
      <c r="J73" s="449"/>
      <c r="K73" s="451"/>
      <c r="L73" s="503"/>
      <c r="M73" s="1020"/>
      <c r="N73" s="336"/>
      <c r="P73" s="555"/>
      <c r="Q73" s="673"/>
      <c r="R73" s="686"/>
      <c r="S73" s="266"/>
      <c r="T73" s="292"/>
    </row>
    <row r="74" spans="2:52" ht="15.75" customHeight="1" x14ac:dyDescent="0.2">
      <c r="B74" s="100"/>
      <c r="C74" s="18"/>
      <c r="D74" s="16"/>
      <c r="E74" s="232"/>
      <c r="F74" s="20" t="s">
        <v>141</v>
      </c>
      <c r="G74" s="20" t="s">
        <v>143</v>
      </c>
      <c r="H74" s="89"/>
      <c r="I74" s="448" t="s">
        <v>87</v>
      </c>
      <c r="J74" s="449">
        <v>0</v>
      </c>
      <c r="K74" s="451">
        <f>N$3</f>
        <v>1</v>
      </c>
      <c r="L74" s="503">
        <f t="shared" si="18"/>
        <v>0</v>
      </c>
      <c r="M74" s="1020">
        <v>1</v>
      </c>
      <c r="N74" s="336">
        <f>L74*M74</f>
        <v>0</v>
      </c>
      <c r="P74" s="555">
        <f>SUM(L74)</f>
        <v>0</v>
      </c>
      <c r="Q74" s="673">
        <v>0</v>
      </c>
      <c r="R74" s="686">
        <f>SUM(N74*Q74)</f>
        <v>0</v>
      </c>
      <c r="S74" s="266">
        <f>SUM(N74-R74)</f>
        <v>0</v>
      </c>
      <c r="T74" s="293"/>
    </row>
    <row r="75" spans="2:52" ht="96" customHeight="1" x14ac:dyDescent="0.2">
      <c r="B75" s="100"/>
      <c r="C75" s="18"/>
      <c r="D75" s="16"/>
      <c r="E75" s="232"/>
      <c r="F75" s="89"/>
      <c r="G75" s="1074" t="s">
        <v>709</v>
      </c>
      <c r="H75" s="1075"/>
      <c r="I75" s="448"/>
      <c r="J75" s="449"/>
      <c r="K75" s="451"/>
      <c r="L75" s="503"/>
      <c r="M75" s="1020"/>
      <c r="N75" s="336"/>
      <c r="P75" s="555"/>
      <c r="Q75" s="673"/>
      <c r="R75" s="686"/>
      <c r="S75" s="266"/>
      <c r="T75" s="292"/>
    </row>
    <row r="76" spans="2:52" ht="15.75" customHeight="1" x14ac:dyDescent="0.2">
      <c r="B76" s="100"/>
      <c r="C76" s="84" t="s">
        <v>148</v>
      </c>
      <c r="D76" s="87"/>
      <c r="E76" s="87"/>
      <c r="F76" s="59"/>
      <c r="G76" s="59"/>
      <c r="H76" s="428"/>
      <c r="I76" s="442"/>
      <c r="J76" s="443"/>
      <c r="K76" s="456"/>
      <c r="L76" s="500"/>
      <c r="M76" s="1018"/>
      <c r="N76" s="287">
        <f>N77+N90+N94</f>
        <v>169.4</v>
      </c>
      <c r="P76" s="560"/>
      <c r="Q76" s="674"/>
      <c r="R76" s="689">
        <f>R77+R90+R94</f>
        <v>0</v>
      </c>
      <c r="S76" s="318">
        <f>S77+S90+S94</f>
        <v>169.4</v>
      </c>
      <c r="T76" s="666"/>
    </row>
    <row r="77" spans="2:52" ht="15.75" customHeight="1" x14ac:dyDescent="0.2">
      <c r="B77" s="100"/>
      <c r="C77" s="9"/>
      <c r="D77" s="110" t="s">
        <v>149</v>
      </c>
      <c r="E77" s="110"/>
      <c r="F77" s="111"/>
      <c r="G77" s="111"/>
      <c r="H77" s="430"/>
      <c r="I77" s="457"/>
      <c r="J77" s="458"/>
      <c r="K77" s="459"/>
      <c r="L77" s="654"/>
      <c r="M77" s="1022"/>
      <c r="N77" s="286">
        <f>SUM(N79:N89)</f>
        <v>165.4</v>
      </c>
      <c r="P77" s="557"/>
      <c r="Q77" s="675"/>
      <c r="R77" s="685">
        <f>SUM(R79:R89)</f>
        <v>0</v>
      </c>
      <c r="S77" s="316">
        <f>SUM(S79:S89)</f>
        <v>165.4</v>
      </c>
      <c r="T77" s="296"/>
    </row>
    <row r="78" spans="2:52" s="26" customFormat="1" ht="15.75" customHeight="1" x14ac:dyDescent="0.2">
      <c r="B78" s="101"/>
      <c r="C78" s="25"/>
      <c r="D78" s="25"/>
      <c r="E78" s="85" t="s">
        <v>156</v>
      </c>
      <c r="F78" s="85" t="s">
        <v>157</v>
      </c>
      <c r="G78" s="25"/>
      <c r="H78" s="431"/>
      <c r="I78" s="464"/>
      <c r="J78" s="466"/>
      <c r="K78" s="465"/>
      <c r="L78" s="503"/>
      <c r="M78" s="720"/>
      <c r="N78" s="336"/>
      <c r="P78" s="554"/>
      <c r="Q78" s="672"/>
      <c r="R78" s="687"/>
      <c r="S78" s="248"/>
      <c r="T78" s="292"/>
    </row>
    <row r="79" spans="2:52" s="26" customFormat="1" ht="15.75" customHeight="1" x14ac:dyDescent="0.2">
      <c r="B79" s="101"/>
      <c r="C79" s="25"/>
      <c r="D79" s="25"/>
      <c r="E79" s="25"/>
      <c r="F79" s="85" t="s">
        <v>158</v>
      </c>
      <c r="G79" s="85" t="s">
        <v>159</v>
      </c>
      <c r="H79" s="431"/>
      <c r="I79" s="448" t="s">
        <v>153</v>
      </c>
      <c r="J79" s="449">
        <v>41.35</v>
      </c>
      <c r="K79" s="462">
        <f>N$3</f>
        <v>1</v>
      </c>
      <c r="L79" s="503">
        <f t="shared" ref="L79:L88" si="19">J79*K79</f>
        <v>41.35</v>
      </c>
      <c r="M79" s="1020">
        <v>1</v>
      </c>
      <c r="N79" s="336">
        <f t="shared" ref="N79:N85" si="20">L79*M79</f>
        <v>41.35</v>
      </c>
      <c r="P79" s="555">
        <f>SUM(L79)</f>
        <v>41.35</v>
      </c>
      <c r="Q79" s="673">
        <v>0</v>
      </c>
      <c r="R79" s="686">
        <f>SUM(N79*Q79)</f>
        <v>0</v>
      </c>
      <c r="S79" s="266">
        <f>SUM(N79-R79)</f>
        <v>41.35</v>
      </c>
      <c r="T79" s="293"/>
    </row>
    <row r="80" spans="2:52" s="26" customFormat="1" ht="64.150000000000006" customHeight="1" x14ac:dyDescent="0.2">
      <c r="B80" s="101"/>
      <c r="C80" s="25"/>
      <c r="D80" s="25"/>
      <c r="E80" s="25"/>
      <c r="F80" s="41"/>
      <c r="G80" s="1074" t="s">
        <v>702</v>
      </c>
      <c r="H80" s="1075"/>
      <c r="I80" s="467"/>
      <c r="J80" s="461"/>
      <c r="K80" s="468"/>
      <c r="L80" s="503"/>
      <c r="M80" s="1020"/>
      <c r="N80" s="336"/>
      <c r="P80" s="555"/>
      <c r="Q80" s="673"/>
      <c r="R80" s="686"/>
      <c r="S80" s="266"/>
      <c r="T80" s="292"/>
    </row>
    <row r="81" spans="2:52" s="26" customFormat="1" ht="15.75" customHeight="1" x14ac:dyDescent="0.2">
      <c r="B81" s="101"/>
      <c r="C81" s="25"/>
      <c r="D81" s="25"/>
      <c r="E81" s="25"/>
      <c r="F81" s="85" t="s">
        <v>160</v>
      </c>
      <c r="G81" s="85" t="s">
        <v>161</v>
      </c>
      <c r="H81" s="431"/>
      <c r="I81" s="448" t="s">
        <v>153</v>
      </c>
      <c r="J81" s="449">
        <v>41.35</v>
      </c>
      <c r="K81" s="462">
        <f>N$3</f>
        <v>1</v>
      </c>
      <c r="L81" s="503">
        <f t="shared" si="19"/>
        <v>41.35</v>
      </c>
      <c r="M81" s="1020">
        <v>1</v>
      </c>
      <c r="N81" s="336">
        <f t="shared" si="20"/>
        <v>41.35</v>
      </c>
      <c r="P81" s="555">
        <f>SUM(L81)</f>
        <v>41.35</v>
      </c>
      <c r="Q81" s="673">
        <v>0</v>
      </c>
      <c r="R81" s="686">
        <f>SUM(N81*Q81)</f>
        <v>0</v>
      </c>
      <c r="S81" s="266">
        <f>SUM(N81-R81)</f>
        <v>41.35</v>
      </c>
      <c r="T81" s="293"/>
    </row>
    <row r="82" spans="2:52" s="26" customFormat="1" ht="74.25" customHeight="1" x14ac:dyDescent="0.2">
      <c r="B82" s="101"/>
      <c r="C82" s="25"/>
      <c r="D82" s="25"/>
      <c r="E82" s="25"/>
      <c r="F82" s="41"/>
      <c r="G82" s="1074" t="s">
        <v>700</v>
      </c>
      <c r="H82" s="1075"/>
      <c r="I82" s="467"/>
      <c r="J82" s="461"/>
      <c r="K82" s="468"/>
      <c r="L82" s="503"/>
      <c r="M82" s="1020"/>
      <c r="N82" s="336"/>
      <c r="P82" s="555"/>
      <c r="Q82" s="673"/>
      <c r="R82" s="686"/>
      <c r="S82" s="266"/>
      <c r="T82" s="292"/>
    </row>
    <row r="83" spans="2:52" s="26" customFormat="1" ht="15.75" customHeight="1" x14ac:dyDescent="0.2">
      <c r="B83" s="101"/>
      <c r="C83" s="25"/>
      <c r="D83" s="25"/>
      <c r="E83" s="25"/>
      <c r="F83" s="85" t="s">
        <v>162</v>
      </c>
      <c r="G83" s="85" t="s">
        <v>163</v>
      </c>
      <c r="H83" s="431"/>
      <c r="I83" s="448" t="s">
        <v>153</v>
      </c>
      <c r="J83" s="463">
        <v>0</v>
      </c>
      <c r="K83" s="462">
        <f>N$3</f>
        <v>1</v>
      </c>
      <c r="L83" s="503">
        <f t="shared" si="19"/>
        <v>0</v>
      </c>
      <c r="M83" s="1020">
        <v>1</v>
      </c>
      <c r="N83" s="336">
        <f t="shared" si="20"/>
        <v>0</v>
      </c>
      <c r="P83" s="555">
        <f>SUM(L83)</f>
        <v>0</v>
      </c>
      <c r="Q83" s="673">
        <v>0</v>
      </c>
      <c r="R83" s="686">
        <f>SUM(N83*Q83)</f>
        <v>0</v>
      </c>
      <c r="S83" s="266">
        <f>SUM(N83-R83)</f>
        <v>0</v>
      </c>
      <c r="T83" s="293"/>
    </row>
    <row r="84" spans="2:52" s="26" customFormat="1" ht="72" customHeight="1" x14ac:dyDescent="0.2">
      <c r="B84" s="101"/>
      <c r="C84" s="25"/>
      <c r="D84" s="25"/>
      <c r="E84" s="25"/>
      <c r="F84" s="41"/>
      <c r="G84" s="1074" t="s">
        <v>701</v>
      </c>
      <c r="H84" s="1075"/>
      <c r="I84" s="467"/>
      <c r="J84" s="461"/>
      <c r="K84" s="468"/>
      <c r="L84" s="503"/>
      <c r="M84" s="1020"/>
      <c r="N84" s="336"/>
      <c r="P84" s="555"/>
      <c r="Q84" s="673"/>
      <c r="R84" s="687"/>
      <c r="S84" s="248"/>
      <c r="T84" s="292"/>
    </row>
    <row r="85" spans="2:52" s="26" customFormat="1" ht="15.75" customHeight="1" x14ac:dyDescent="0.2">
      <c r="B85" s="101"/>
      <c r="C85" s="25"/>
      <c r="D85" s="25"/>
      <c r="E85" s="25"/>
      <c r="F85" s="85" t="s">
        <v>164</v>
      </c>
      <c r="G85" s="85" t="s">
        <v>165</v>
      </c>
      <c r="H85" s="27"/>
      <c r="I85" s="448" t="s">
        <v>153</v>
      </c>
      <c r="J85" s="449">
        <v>41.35</v>
      </c>
      <c r="K85" s="462">
        <f>N$3</f>
        <v>1</v>
      </c>
      <c r="L85" s="503">
        <f t="shared" si="19"/>
        <v>41.35</v>
      </c>
      <c r="M85" s="1020">
        <v>1</v>
      </c>
      <c r="N85" s="336">
        <f t="shared" si="20"/>
        <v>41.35</v>
      </c>
      <c r="P85" s="555">
        <f>SUM(L85)</f>
        <v>41.35</v>
      </c>
      <c r="Q85" s="673">
        <v>0</v>
      </c>
      <c r="R85" s="686">
        <f>SUM(N85*Q85)</f>
        <v>0</v>
      </c>
      <c r="S85" s="266">
        <f>SUM(N85-R85)</f>
        <v>41.35</v>
      </c>
      <c r="T85" s="293"/>
    </row>
    <row r="86" spans="2:52" s="26" customFormat="1" ht="71.45" customHeight="1" x14ac:dyDescent="0.2">
      <c r="B86" s="101"/>
      <c r="C86" s="25"/>
      <c r="D86" s="25"/>
      <c r="E86" s="25"/>
      <c r="F86" s="41"/>
      <c r="G86" s="1074" t="s">
        <v>648</v>
      </c>
      <c r="H86" s="1075"/>
      <c r="I86" s="467"/>
      <c r="J86" s="461"/>
      <c r="K86" s="468"/>
      <c r="L86" s="503"/>
      <c r="M86" s="1020"/>
      <c r="N86" s="336"/>
      <c r="P86" s="555"/>
      <c r="Q86" s="673"/>
      <c r="R86" s="686"/>
      <c r="S86" s="266"/>
      <c r="T86" s="295"/>
    </row>
    <row r="87" spans="2:52" ht="15" customHeight="1" x14ac:dyDescent="0.2">
      <c r="B87" s="100"/>
      <c r="C87" s="18"/>
      <c r="D87" s="16"/>
      <c r="E87" s="16" t="s">
        <v>602</v>
      </c>
      <c r="F87" s="20" t="s">
        <v>623</v>
      </c>
      <c r="G87" s="17"/>
      <c r="H87" s="343"/>
      <c r="I87" s="448"/>
      <c r="J87" s="449"/>
      <c r="K87" s="451"/>
      <c r="L87" s="503"/>
      <c r="M87" s="1020"/>
      <c r="N87" s="336"/>
      <c r="P87" s="555"/>
      <c r="Q87" s="673"/>
      <c r="R87" s="686"/>
      <c r="S87" s="266"/>
      <c r="T87" s="295"/>
      <c r="U87" s="15"/>
      <c r="V87" s="15"/>
      <c r="W87" s="15"/>
      <c r="X87" s="15"/>
      <c r="Y87" s="15"/>
      <c r="AD87" s="12"/>
      <c r="AE87" s="12"/>
      <c r="AF87" s="15"/>
      <c r="AG87" s="15"/>
      <c r="AH87" s="15"/>
      <c r="AI87" s="15"/>
      <c r="AM87" s="12"/>
      <c r="AN87" s="12"/>
      <c r="AO87" s="12"/>
      <c r="AP87" s="12"/>
      <c r="AQ87" s="12"/>
      <c r="AU87" s="12"/>
      <c r="AV87" s="12"/>
      <c r="AW87" s="12"/>
      <c r="AX87" s="12"/>
      <c r="AY87" s="12"/>
      <c r="AZ87" s="14"/>
    </row>
    <row r="88" spans="2:52" ht="15.75" customHeight="1" x14ac:dyDescent="0.2">
      <c r="B88" s="100"/>
      <c r="C88" s="9"/>
      <c r="D88" s="85"/>
      <c r="E88" s="85"/>
      <c r="F88" s="85" t="s">
        <v>603</v>
      </c>
      <c r="G88" s="85" t="s">
        <v>582</v>
      </c>
      <c r="H88" s="429"/>
      <c r="I88" s="448" t="s">
        <v>153</v>
      </c>
      <c r="J88" s="449">
        <v>41.35</v>
      </c>
      <c r="K88" s="451">
        <f>N$3</f>
        <v>1</v>
      </c>
      <c r="L88" s="503">
        <f t="shared" si="19"/>
        <v>41.35</v>
      </c>
      <c r="M88" s="1020">
        <v>1</v>
      </c>
      <c r="N88" s="336">
        <f t="shared" si="14"/>
        <v>41.35</v>
      </c>
      <c r="P88" s="555">
        <f>SUM(L88)</f>
        <v>41.35</v>
      </c>
      <c r="Q88" s="673">
        <v>0</v>
      </c>
      <c r="R88" s="686">
        <f>SUM(N88*Q88)</f>
        <v>0</v>
      </c>
      <c r="S88" s="266">
        <f>SUM(N88-R88)</f>
        <v>41.35</v>
      </c>
      <c r="T88" s="293"/>
    </row>
    <row r="89" spans="2:52" ht="83.45" customHeight="1" x14ac:dyDescent="0.2">
      <c r="B89" s="100"/>
      <c r="C89" s="9"/>
      <c r="D89" s="85"/>
      <c r="E89" s="85"/>
      <c r="F89" s="17"/>
      <c r="G89" s="1074" t="s">
        <v>710</v>
      </c>
      <c r="H89" s="1075"/>
      <c r="I89" s="448"/>
      <c r="J89" s="449"/>
      <c r="K89" s="451"/>
      <c r="L89" s="503"/>
      <c r="M89" s="1020"/>
      <c r="N89" s="336"/>
      <c r="P89" s="555"/>
      <c r="Q89" s="673"/>
      <c r="R89" s="687"/>
      <c r="S89" s="248"/>
      <c r="T89" s="295"/>
    </row>
    <row r="90" spans="2:52" ht="15.75" customHeight="1" x14ac:dyDescent="0.2">
      <c r="B90" s="100"/>
      <c r="C90" s="9"/>
      <c r="D90" s="114" t="s">
        <v>166</v>
      </c>
      <c r="E90" s="114"/>
      <c r="F90" s="111"/>
      <c r="G90" s="115"/>
      <c r="H90" s="340"/>
      <c r="I90" s="457"/>
      <c r="J90" s="458"/>
      <c r="K90" s="459"/>
      <c r="L90" s="654"/>
      <c r="M90" s="1022"/>
      <c r="N90" s="286">
        <f>SUM(N91:N93)</f>
        <v>3</v>
      </c>
      <c r="P90" s="557"/>
      <c r="Q90" s="675"/>
      <c r="R90" s="685">
        <f>SUM(R91:R93)</f>
        <v>0</v>
      </c>
      <c r="S90" s="316">
        <f>SUM(S91:S93)</f>
        <v>3</v>
      </c>
      <c r="T90" s="668"/>
    </row>
    <row r="91" spans="2:52" ht="15.75" customHeight="1" x14ac:dyDescent="0.2">
      <c r="B91" s="100"/>
      <c r="C91" s="9"/>
      <c r="D91" s="16"/>
      <c r="E91" s="85" t="s">
        <v>167</v>
      </c>
      <c r="F91" s="85" t="s">
        <v>168</v>
      </c>
      <c r="G91" s="17"/>
      <c r="H91" s="429"/>
      <c r="I91" s="575"/>
      <c r="J91" s="449"/>
      <c r="K91" s="451"/>
      <c r="L91" s="589"/>
      <c r="M91" s="1020"/>
      <c r="N91" s="336"/>
      <c r="P91" s="555"/>
      <c r="Q91" s="673"/>
      <c r="R91" s="686"/>
      <c r="S91" s="266"/>
      <c r="T91" s="292"/>
    </row>
    <row r="92" spans="2:52" ht="126.6" customHeight="1" x14ac:dyDescent="0.2">
      <c r="B92" s="100"/>
      <c r="C92" s="9"/>
      <c r="D92" s="16"/>
      <c r="E92" s="16"/>
      <c r="F92" s="1074" t="s">
        <v>668</v>
      </c>
      <c r="G92" s="1086"/>
      <c r="H92" s="1086"/>
      <c r="I92" s="460"/>
      <c r="J92" s="449"/>
      <c r="K92" s="451"/>
      <c r="L92" s="655"/>
      <c r="M92" s="1020"/>
      <c r="N92" s="336"/>
      <c r="P92" s="554"/>
      <c r="Q92" s="672"/>
      <c r="R92" s="691"/>
      <c r="S92" s="319"/>
      <c r="T92" s="292"/>
    </row>
    <row r="93" spans="2:52" ht="15.75" customHeight="1" x14ac:dyDescent="0.2">
      <c r="B93" s="100"/>
      <c r="C93" s="9"/>
      <c r="D93" s="16"/>
      <c r="E93" s="16"/>
      <c r="F93" s="85" t="s">
        <v>169</v>
      </c>
      <c r="G93" s="85" t="s">
        <v>510</v>
      </c>
      <c r="H93" s="642"/>
      <c r="I93" s="575" t="s">
        <v>83</v>
      </c>
      <c r="J93" s="576">
        <v>3</v>
      </c>
      <c r="K93" s="462">
        <f>N$3</f>
        <v>1</v>
      </c>
      <c r="L93" s="590">
        <f>J93*K93</f>
        <v>3</v>
      </c>
      <c r="M93" s="1020">
        <v>1</v>
      </c>
      <c r="N93" s="336">
        <f>L93*M93</f>
        <v>3</v>
      </c>
      <c r="P93" s="555">
        <f>SUM(L93)</f>
        <v>3</v>
      </c>
      <c r="Q93" s="673">
        <v>0</v>
      </c>
      <c r="R93" s="686">
        <f>SUM(N93*Q93)</f>
        <v>0</v>
      </c>
      <c r="S93" s="266">
        <f>SUM(N93-R93)</f>
        <v>3</v>
      </c>
      <c r="T93" s="293"/>
    </row>
    <row r="94" spans="2:52" ht="15.75" customHeight="1" x14ac:dyDescent="0.2">
      <c r="B94" s="100"/>
      <c r="C94" s="9"/>
      <c r="D94" s="114" t="s">
        <v>170</v>
      </c>
      <c r="E94" s="114"/>
      <c r="F94" s="114"/>
      <c r="G94" s="114"/>
      <c r="H94" s="344"/>
      <c r="I94" s="457"/>
      <c r="J94" s="458"/>
      <c r="K94" s="459"/>
      <c r="L94" s="654"/>
      <c r="M94" s="1022"/>
      <c r="N94" s="286">
        <f>SUM(N95:N97)</f>
        <v>1</v>
      </c>
      <c r="P94" s="557"/>
      <c r="Q94" s="675"/>
      <c r="R94" s="685">
        <f>SUM(R95:R97)</f>
        <v>0</v>
      </c>
      <c r="S94" s="316">
        <f>SUM(S95:S97)</f>
        <v>1</v>
      </c>
      <c r="T94" s="296"/>
    </row>
    <row r="95" spans="2:52" ht="15.75" customHeight="1" x14ac:dyDescent="0.2">
      <c r="B95" s="100"/>
      <c r="C95" s="9"/>
      <c r="D95" s="16"/>
      <c r="E95" s="85" t="s">
        <v>171</v>
      </c>
      <c r="F95" s="85" t="s">
        <v>172</v>
      </c>
      <c r="G95" s="10"/>
      <c r="H95" s="429"/>
      <c r="I95" s="575"/>
      <c r="J95" s="576"/>
      <c r="K95" s="577"/>
      <c r="L95" s="503"/>
      <c r="M95" s="1020"/>
      <c r="N95" s="336"/>
      <c r="P95" s="555"/>
      <c r="Q95" s="673"/>
      <c r="R95" s="686"/>
      <c r="S95" s="266"/>
      <c r="T95" s="292"/>
    </row>
    <row r="96" spans="2:52" ht="139.9" customHeight="1" x14ac:dyDescent="0.2">
      <c r="B96" s="100"/>
      <c r="C96" s="9"/>
      <c r="D96" s="16"/>
      <c r="E96" s="232"/>
      <c r="F96" s="1074" t="s">
        <v>669</v>
      </c>
      <c r="G96" s="1086"/>
      <c r="H96" s="1086"/>
      <c r="I96" s="575"/>
      <c r="J96" s="576"/>
      <c r="K96" s="577"/>
      <c r="L96" s="503"/>
      <c r="M96" s="1020"/>
      <c r="N96" s="336"/>
      <c r="P96" s="555"/>
      <c r="Q96" s="673"/>
      <c r="R96" s="686"/>
      <c r="S96" s="266"/>
      <c r="T96" s="292"/>
    </row>
    <row r="97" spans="2:20" ht="15.75" customHeight="1" x14ac:dyDescent="0.2">
      <c r="B97" s="100"/>
      <c r="C97" s="9"/>
      <c r="D97" s="16"/>
      <c r="E97" s="232"/>
      <c r="F97" s="85" t="s">
        <v>173</v>
      </c>
      <c r="G97" s="85" t="s">
        <v>511</v>
      </c>
      <c r="H97" s="109"/>
      <c r="I97" s="575" t="s">
        <v>83</v>
      </c>
      <c r="J97" s="576">
        <v>1</v>
      </c>
      <c r="K97" s="577">
        <f>N$3</f>
        <v>1</v>
      </c>
      <c r="L97" s="503">
        <f t="shared" ref="L97" si="21">J97*K97</f>
        <v>1</v>
      </c>
      <c r="M97" s="1020">
        <v>1</v>
      </c>
      <c r="N97" s="336">
        <f>L97*M97</f>
        <v>1</v>
      </c>
      <c r="P97" s="555">
        <f>SUM(L97)</f>
        <v>1</v>
      </c>
      <c r="Q97" s="673">
        <v>0</v>
      </c>
      <c r="R97" s="686">
        <f>SUM(N97*Q97)</f>
        <v>0</v>
      </c>
      <c r="S97" s="266">
        <f>SUM(N97-R97)</f>
        <v>1</v>
      </c>
      <c r="T97" s="293"/>
    </row>
    <row r="98" spans="2:20" ht="15.75" customHeight="1" x14ac:dyDescent="0.2">
      <c r="B98" s="102"/>
      <c r="C98" s="83" t="s">
        <v>175</v>
      </c>
      <c r="D98" s="11"/>
      <c r="E98" s="11"/>
      <c r="F98" s="8"/>
      <c r="G98" s="11"/>
      <c r="H98" s="643"/>
      <c r="I98" s="645"/>
      <c r="J98" s="646"/>
      <c r="K98" s="647"/>
      <c r="L98" s="656"/>
      <c r="M98" s="1030"/>
      <c r="N98" s="721">
        <f>N99</f>
        <v>0</v>
      </c>
      <c r="P98" s="664"/>
      <c r="Q98" s="677"/>
      <c r="R98" s="692">
        <f>R99</f>
        <v>0</v>
      </c>
      <c r="S98" s="703">
        <f>S99</f>
        <v>0</v>
      </c>
      <c r="T98" s="669"/>
    </row>
    <row r="99" spans="2:20" ht="15.75" customHeight="1" x14ac:dyDescent="0.2">
      <c r="B99" s="102"/>
      <c r="C99" s="9"/>
      <c r="D99" s="110" t="s">
        <v>176</v>
      </c>
      <c r="E99" s="110"/>
      <c r="F99" s="116"/>
      <c r="G99" s="118"/>
      <c r="H99" s="434"/>
      <c r="I99" s="482"/>
      <c r="J99" s="485"/>
      <c r="K99" s="484"/>
      <c r="L99" s="657"/>
      <c r="M99" s="1031"/>
      <c r="N99" s="288">
        <f>SUM(N100:N108)</f>
        <v>0</v>
      </c>
      <c r="P99" s="557"/>
      <c r="Q99" s="675"/>
      <c r="R99" s="690">
        <f>SUM(R100:R108)</f>
        <v>0</v>
      </c>
      <c r="S99" s="702">
        <f>SUM(S100:S108)</f>
        <v>0</v>
      </c>
      <c r="T99" s="296"/>
    </row>
    <row r="100" spans="2:20" ht="15.75" customHeight="1" x14ac:dyDescent="0.2">
      <c r="B100" s="102"/>
      <c r="C100" s="9"/>
      <c r="D100" s="9"/>
      <c r="E100" s="85" t="s">
        <v>177</v>
      </c>
      <c r="F100" s="85" t="s">
        <v>178</v>
      </c>
      <c r="G100" s="9"/>
      <c r="H100" s="27"/>
      <c r="I100" s="448" t="s">
        <v>153</v>
      </c>
      <c r="J100" s="463">
        <v>0</v>
      </c>
      <c r="K100" s="462">
        <f>N$3</f>
        <v>1</v>
      </c>
      <c r="L100" s="503">
        <f>J100*K100</f>
        <v>0</v>
      </c>
      <c r="M100" s="720">
        <v>1</v>
      </c>
      <c r="N100" s="336">
        <f>L100*M100</f>
        <v>0</v>
      </c>
      <c r="P100" s="555">
        <f>SUM(L100)</f>
        <v>0</v>
      </c>
      <c r="Q100" s="673">
        <v>0</v>
      </c>
      <c r="R100" s="686">
        <f>SUM(N100*Q100)</f>
        <v>0</v>
      </c>
      <c r="S100" s="266">
        <f>SUM(N100-R100)</f>
        <v>0</v>
      </c>
      <c r="T100" s="293"/>
    </row>
    <row r="101" spans="2:20" ht="64.150000000000006" customHeight="1" x14ac:dyDescent="0.2">
      <c r="B101" s="102"/>
      <c r="C101" s="9"/>
      <c r="D101" s="9"/>
      <c r="E101" s="9"/>
      <c r="F101" s="1085" t="s">
        <v>670</v>
      </c>
      <c r="G101" s="1086"/>
      <c r="H101" s="1086"/>
      <c r="I101" s="448"/>
      <c r="J101" s="463"/>
      <c r="K101" s="462"/>
      <c r="L101" s="503"/>
      <c r="M101" s="720"/>
      <c r="N101" s="336"/>
      <c r="P101" s="555"/>
      <c r="Q101" s="673"/>
      <c r="R101" s="691"/>
      <c r="S101" s="319"/>
      <c r="T101" s="292"/>
    </row>
    <row r="102" spans="2:20" ht="15.75" customHeight="1" x14ac:dyDescent="0.2">
      <c r="B102" s="102"/>
      <c r="C102" s="9"/>
      <c r="D102" s="9"/>
      <c r="E102" s="85" t="s">
        <v>179</v>
      </c>
      <c r="F102" s="85" t="s">
        <v>180</v>
      </c>
      <c r="G102" s="9"/>
      <c r="H102" s="27"/>
      <c r="I102" s="448"/>
      <c r="J102" s="463"/>
      <c r="K102" s="462"/>
      <c r="L102" s="503">
        <f t="shared" ref="L102:L108" si="22">J102*K102</f>
        <v>0</v>
      </c>
      <c r="M102" s="720">
        <v>1</v>
      </c>
      <c r="N102" s="336"/>
      <c r="P102" s="555">
        <f>SUM(L102)</f>
        <v>0</v>
      </c>
      <c r="Q102" s="673">
        <v>0</v>
      </c>
      <c r="R102" s="686">
        <f>SUM(N102*Q102)</f>
        <v>0</v>
      </c>
      <c r="S102" s="266">
        <f>SUM(N102-R102)</f>
        <v>0</v>
      </c>
      <c r="T102" s="293"/>
    </row>
    <row r="103" spans="2:20" ht="71.25" customHeight="1" x14ac:dyDescent="0.2">
      <c r="B103" s="102"/>
      <c r="C103" s="9"/>
      <c r="D103" s="9"/>
      <c r="E103" s="9"/>
      <c r="F103" s="1085" t="s">
        <v>671</v>
      </c>
      <c r="G103" s="1086"/>
      <c r="H103" s="1086"/>
      <c r="I103" s="448"/>
      <c r="J103" s="463"/>
      <c r="K103" s="462"/>
      <c r="L103" s="503"/>
      <c r="M103" s="720"/>
      <c r="N103" s="336"/>
      <c r="P103" s="555"/>
      <c r="Q103" s="673"/>
      <c r="R103" s="686"/>
      <c r="S103" s="266"/>
      <c r="T103" s="293"/>
    </row>
    <row r="104" spans="2:20" ht="15.75" customHeight="1" x14ac:dyDescent="0.2">
      <c r="B104" s="102"/>
      <c r="C104" s="9"/>
      <c r="D104" s="9"/>
      <c r="E104" s="9"/>
      <c r="F104" s="85" t="s">
        <v>181</v>
      </c>
      <c r="G104" s="85" t="s">
        <v>182</v>
      </c>
      <c r="H104" s="109"/>
      <c r="I104" s="448" t="s">
        <v>153</v>
      </c>
      <c r="J104" s="463">
        <v>0</v>
      </c>
      <c r="K104" s="462">
        <f>N$3</f>
        <v>1</v>
      </c>
      <c r="L104" s="503">
        <f t="shared" si="22"/>
        <v>0</v>
      </c>
      <c r="M104" s="720">
        <v>1</v>
      </c>
      <c r="N104" s="336">
        <f>L104*M104</f>
        <v>0</v>
      </c>
      <c r="P104" s="555">
        <f>SUM(L104)</f>
        <v>0</v>
      </c>
      <c r="Q104" s="673">
        <v>0</v>
      </c>
      <c r="R104" s="686">
        <f>SUM(N104*Q104)</f>
        <v>0</v>
      </c>
      <c r="S104" s="266">
        <f>SUM(N104-R104)</f>
        <v>0</v>
      </c>
      <c r="T104" s="293"/>
    </row>
    <row r="105" spans="2:20" ht="15.75" customHeight="1" x14ac:dyDescent="0.2">
      <c r="B105" s="102"/>
      <c r="C105" s="9"/>
      <c r="D105" s="9"/>
      <c r="E105" s="85" t="s">
        <v>185</v>
      </c>
      <c r="F105" s="85" t="s">
        <v>186</v>
      </c>
      <c r="G105" s="9"/>
      <c r="H105" s="27"/>
      <c r="I105" s="448"/>
      <c r="J105" s="463"/>
      <c r="K105" s="462"/>
      <c r="L105" s="503"/>
      <c r="M105" s="720"/>
      <c r="N105" s="336"/>
      <c r="P105" s="554"/>
      <c r="Q105" s="672"/>
      <c r="R105" s="688"/>
      <c r="S105" s="271"/>
      <c r="T105" s="292"/>
    </row>
    <row r="106" spans="2:20" ht="53.45" customHeight="1" x14ac:dyDescent="0.2">
      <c r="B106" s="102"/>
      <c r="C106" s="9"/>
      <c r="D106" s="9"/>
      <c r="E106" s="9"/>
      <c r="F106" s="1085" t="s">
        <v>650</v>
      </c>
      <c r="G106" s="1086"/>
      <c r="H106" s="1086"/>
      <c r="I106" s="448"/>
      <c r="J106" s="463"/>
      <c r="K106" s="462"/>
      <c r="L106" s="503"/>
      <c r="M106" s="720"/>
      <c r="N106" s="336"/>
      <c r="P106" s="555"/>
      <c r="Q106" s="673"/>
      <c r="R106" s="686"/>
      <c r="S106" s="266"/>
      <c r="T106" s="292"/>
    </row>
    <row r="107" spans="2:20" ht="15.75" customHeight="1" x14ac:dyDescent="0.2">
      <c r="B107" s="102"/>
      <c r="C107" s="9"/>
      <c r="D107" s="9"/>
      <c r="E107" s="27"/>
      <c r="F107" s="85" t="s">
        <v>187</v>
      </c>
      <c r="G107" s="85" t="s">
        <v>188</v>
      </c>
      <c r="H107" s="435"/>
      <c r="I107" s="448" t="s">
        <v>189</v>
      </c>
      <c r="J107" s="463">
        <v>0</v>
      </c>
      <c r="K107" s="462">
        <f>N$3</f>
        <v>1</v>
      </c>
      <c r="L107" s="503">
        <f t="shared" si="22"/>
        <v>0</v>
      </c>
      <c r="M107" s="720">
        <v>1</v>
      </c>
      <c r="N107" s="336">
        <f>L107*M107</f>
        <v>0</v>
      </c>
      <c r="P107" s="555">
        <f>SUM(L107)</f>
        <v>0</v>
      </c>
      <c r="Q107" s="673">
        <v>0</v>
      </c>
      <c r="R107" s="686">
        <f>SUM(N107*Q107)</f>
        <v>0</v>
      </c>
      <c r="S107" s="266">
        <f>SUM(N107-R107)</f>
        <v>0</v>
      </c>
      <c r="T107" s="293"/>
    </row>
    <row r="108" spans="2:20" ht="15.75" customHeight="1" x14ac:dyDescent="0.2">
      <c r="B108" s="102"/>
      <c r="C108" s="9"/>
      <c r="D108" s="9"/>
      <c r="E108" s="27"/>
      <c r="F108" s="85" t="s">
        <v>190</v>
      </c>
      <c r="G108" s="85" t="s">
        <v>191</v>
      </c>
      <c r="H108" s="435"/>
      <c r="I108" s="448" t="s">
        <v>189</v>
      </c>
      <c r="J108" s="463">
        <v>0</v>
      </c>
      <c r="K108" s="462">
        <f>N$3</f>
        <v>1</v>
      </c>
      <c r="L108" s="503">
        <f t="shared" si="22"/>
        <v>0</v>
      </c>
      <c r="M108" s="720">
        <v>1</v>
      </c>
      <c r="N108" s="336">
        <f>L108*M108</f>
        <v>0</v>
      </c>
      <c r="P108" s="555">
        <f>SUM(L108)</f>
        <v>0</v>
      </c>
      <c r="Q108" s="673">
        <v>0</v>
      </c>
      <c r="R108" s="686">
        <f>SUM(N108*Q108)</f>
        <v>0</v>
      </c>
      <c r="S108" s="266">
        <f>SUM(N108-R108)</f>
        <v>0</v>
      </c>
      <c r="T108" s="293"/>
    </row>
    <row r="109" spans="2:20" ht="15.75" customHeight="1" x14ac:dyDescent="0.2">
      <c r="B109" s="122" t="s">
        <v>624</v>
      </c>
      <c r="C109" s="128"/>
      <c r="D109" s="124"/>
      <c r="E109" s="124"/>
      <c r="F109" s="125"/>
      <c r="G109" s="129"/>
      <c r="H109" s="427"/>
      <c r="I109" s="453"/>
      <c r="J109" s="454"/>
      <c r="K109" s="455"/>
      <c r="L109" s="653"/>
      <c r="M109" s="1021"/>
      <c r="N109" s="384">
        <f>N110+N117</f>
        <v>28.38</v>
      </c>
      <c r="P109" s="558"/>
      <c r="Q109" s="676"/>
      <c r="R109" s="683">
        <f>R110+R117</f>
        <v>0</v>
      </c>
      <c r="S109" s="317">
        <f>S110+S117</f>
        <v>28.38</v>
      </c>
      <c r="T109" s="665"/>
    </row>
    <row r="110" spans="2:20" ht="15.75" customHeight="1" x14ac:dyDescent="0.2">
      <c r="B110" s="100"/>
      <c r="C110" s="84" t="s">
        <v>625</v>
      </c>
      <c r="D110" s="87"/>
      <c r="E110" s="87"/>
      <c r="F110" s="59"/>
      <c r="G110" s="59"/>
      <c r="H110" s="428"/>
      <c r="I110" s="442"/>
      <c r="J110" s="443"/>
      <c r="K110" s="456"/>
      <c r="L110" s="500"/>
      <c r="M110" s="1018"/>
      <c r="N110" s="287">
        <f>N111</f>
        <v>28.38</v>
      </c>
      <c r="P110" s="560"/>
      <c r="Q110" s="674"/>
      <c r="R110" s="689">
        <f>R111</f>
        <v>0</v>
      </c>
      <c r="S110" s="318">
        <f>S111</f>
        <v>28.38</v>
      </c>
      <c r="T110" s="666"/>
    </row>
    <row r="111" spans="2:20" ht="15.75" customHeight="1" x14ac:dyDescent="0.2">
      <c r="B111" s="100"/>
      <c r="C111" s="9"/>
      <c r="D111" s="114" t="s">
        <v>626</v>
      </c>
      <c r="E111" s="114"/>
      <c r="F111" s="114"/>
      <c r="G111" s="115"/>
      <c r="H111" s="340"/>
      <c r="I111" s="457"/>
      <c r="J111" s="458"/>
      <c r="K111" s="459"/>
      <c r="L111" s="654"/>
      <c r="M111" s="1022"/>
      <c r="N111" s="286">
        <f>SUM(N112:N116)</f>
        <v>28.38</v>
      </c>
      <c r="P111" s="557"/>
      <c r="Q111" s="675"/>
      <c r="R111" s="685">
        <f>SUM(R112:R116)</f>
        <v>0</v>
      </c>
      <c r="S111" s="316">
        <f>SUM(S112:S116)</f>
        <v>28.38</v>
      </c>
      <c r="T111" s="296"/>
    </row>
    <row r="112" spans="2:20" ht="15.75" customHeight="1" x14ac:dyDescent="0.2">
      <c r="B112" s="100"/>
      <c r="C112" s="18"/>
      <c r="D112" s="16"/>
      <c r="E112" s="20" t="s">
        <v>195</v>
      </c>
      <c r="F112" s="20" t="s">
        <v>627</v>
      </c>
      <c r="G112" s="18"/>
      <c r="H112" s="343"/>
      <c r="I112" s="448"/>
      <c r="J112" s="449"/>
      <c r="K112" s="451"/>
      <c r="L112" s="503"/>
      <c r="M112" s="1020"/>
      <c r="N112" s="336"/>
      <c r="P112" s="555"/>
      <c r="Q112" s="673"/>
      <c r="R112" s="687"/>
      <c r="S112" s="248"/>
      <c r="T112" s="292"/>
    </row>
    <row r="113" spans="2:20" ht="21.75" customHeight="1" x14ac:dyDescent="0.2">
      <c r="B113" s="100"/>
      <c r="C113" s="9"/>
      <c r="D113" s="85"/>
      <c r="E113" s="85"/>
      <c r="F113" s="20" t="s">
        <v>197</v>
      </c>
      <c r="G113" s="85" t="s">
        <v>583</v>
      </c>
      <c r="H113" s="429"/>
      <c r="I113" s="448" t="s">
        <v>153</v>
      </c>
      <c r="J113" s="449">
        <v>14.1</v>
      </c>
      <c r="K113" s="451">
        <f>N$3</f>
        <v>1</v>
      </c>
      <c r="L113" s="503">
        <f t="shared" ref="L113:L115" si="23">J113*K113</f>
        <v>14.1</v>
      </c>
      <c r="M113" s="1020">
        <v>1</v>
      </c>
      <c r="N113" s="336">
        <f t="shared" ref="N113" si="24">L113*M113</f>
        <v>14.1</v>
      </c>
      <c r="P113" s="555">
        <f>SUM(L113)</f>
        <v>14.1</v>
      </c>
      <c r="Q113" s="673">
        <v>0</v>
      </c>
      <c r="R113" s="686">
        <f>SUM(N113*Q113)</f>
        <v>0</v>
      </c>
      <c r="S113" s="266">
        <f>SUM(N113-R113)</f>
        <v>14.1</v>
      </c>
      <c r="T113" s="293"/>
    </row>
    <row r="114" spans="2:20" ht="78" customHeight="1" x14ac:dyDescent="0.2">
      <c r="B114" s="100"/>
      <c r="C114" s="9"/>
      <c r="D114" s="85"/>
      <c r="E114" s="85"/>
      <c r="F114" s="17"/>
      <c r="G114" s="1074" t="s">
        <v>710</v>
      </c>
      <c r="H114" s="1075"/>
      <c r="I114" s="448"/>
      <c r="J114" s="449"/>
      <c r="K114" s="451"/>
      <c r="L114" s="503"/>
      <c r="M114" s="1020"/>
      <c r="N114" s="336"/>
      <c r="P114" s="555"/>
      <c r="Q114" s="673"/>
      <c r="R114" s="687"/>
      <c r="S114" s="248"/>
      <c r="T114" s="292"/>
    </row>
    <row r="115" spans="2:20" ht="15.75" customHeight="1" x14ac:dyDescent="0.2">
      <c r="B115" s="100"/>
      <c r="C115" s="9"/>
      <c r="D115" s="85"/>
      <c r="E115" s="85"/>
      <c r="F115" s="20" t="s">
        <v>628</v>
      </c>
      <c r="G115" s="85" t="s">
        <v>585</v>
      </c>
      <c r="H115" s="429"/>
      <c r="I115" s="448" t="s">
        <v>153</v>
      </c>
      <c r="J115" s="449">
        <v>14.28</v>
      </c>
      <c r="K115" s="451">
        <f>N$3</f>
        <v>1</v>
      </c>
      <c r="L115" s="503">
        <f t="shared" si="23"/>
        <v>14.28</v>
      </c>
      <c r="M115" s="1020">
        <v>1</v>
      </c>
      <c r="N115" s="336">
        <f t="shared" ref="N115" si="25">L115*M115</f>
        <v>14.28</v>
      </c>
      <c r="P115" s="555">
        <f>SUM(L115)</f>
        <v>14.28</v>
      </c>
      <c r="Q115" s="673">
        <v>0</v>
      </c>
      <c r="R115" s="686">
        <f>SUM(N115*Q115)</f>
        <v>0</v>
      </c>
      <c r="S115" s="266">
        <f>SUM(N115-R115)</f>
        <v>14.28</v>
      </c>
      <c r="T115" s="293"/>
    </row>
    <row r="116" spans="2:20" ht="80.45" customHeight="1" x14ac:dyDescent="0.2">
      <c r="B116" s="100"/>
      <c r="C116" s="9"/>
      <c r="D116" s="85"/>
      <c r="E116" s="85"/>
      <c r="F116" s="17"/>
      <c r="G116" s="1074" t="s">
        <v>710</v>
      </c>
      <c r="H116" s="1075"/>
      <c r="I116" s="448"/>
      <c r="J116" s="449"/>
      <c r="K116" s="451"/>
      <c r="L116" s="503"/>
      <c r="M116" s="1020"/>
      <c r="N116" s="336"/>
      <c r="P116" s="555"/>
      <c r="Q116" s="673"/>
      <c r="R116" s="686"/>
      <c r="S116" s="266"/>
      <c r="T116" s="292"/>
    </row>
    <row r="117" spans="2:20" ht="15.75" customHeight="1" x14ac:dyDescent="0.2">
      <c r="B117" s="102"/>
      <c r="C117" s="84" t="s">
        <v>210</v>
      </c>
      <c r="D117" s="63"/>
      <c r="E117" s="63"/>
      <c r="F117" s="61"/>
      <c r="G117" s="63"/>
      <c r="H117" s="433"/>
      <c r="I117" s="469"/>
      <c r="J117" s="472"/>
      <c r="K117" s="471"/>
      <c r="L117" s="658"/>
      <c r="M117" s="1023"/>
      <c r="N117" s="287">
        <f>N118+N141+N153</f>
        <v>0</v>
      </c>
      <c r="P117" s="552"/>
      <c r="Q117" s="670"/>
      <c r="R117" s="689">
        <f>R118+R141+R153</f>
        <v>0</v>
      </c>
      <c r="S117" s="318">
        <f>S118+S141+S153</f>
        <v>0</v>
      </c>
      <c r="T117" s="666"/>
    </row>
    <row r="118" spans="2:20" ht="15.75" customHeight="1" x14ac:dyDescent="0.2">
      <c r="B118" s="102"/>
      <c r="C118" s="9"/>
      <c r="D118" s="110" t="s">
        <v>211</v>
      </c>
      <c r="E118" s="110"/>
      <c r="F118" s="116"/>
      <c r="G118" s="118"/>
      <c r="H118" s="434"/>
      <c r="I118" s="473"/>
      <c r="J118" s="476"/>
      <c r="K118" s="475"/>
      <c r="L118" s="659"/>
      <c r="M118" s="1024"/>
      <c r="N118" s="286">
        <f>SUM(N119:N140)</f>
        <v>0</v>
      </c>
      <c r="P118" s="557"/>
      <c r="Q118" s="675"/>
      <c r="R118" s="685">
        <f>SUM(R119:R140)</f>
        <v>0</v>
      </c>
      <c r="S118" s="316">
        <f>SUM(S119:S140)</f>
        <v>0</v>
      </c>
      <c r="T118" s="296"/>
    </row>
    <row r="119" spans="2:20" ht="15.75" customHeight="1" x14ac:dyDescent="0.2">
      <c r="B119" s="102"/>
      <c r="C119" s="9"/>
      <c r="D119" s="9"/>
      <c r="E119" s="85" t="s">
        <v>212</v>
      </c>
      <c r="F119" s="85" t="s">
        <v>213</v>
      </c>
      <c r="G119" s="9"/>
      <c r="H119" s="27"/>
      <c r="I119" s="448"/>
      <c r="J119" s="463"/>
      <c r="K119" s="462"/>
      <c r="L119" s="503"/>
      <c r="M119" s="720"/>
      <c r="N119" s="336"/>
      <c r="P119" s="554"/>
      <c r="Q119" s="672"/>
      <c r="R119" s="688"/>
      <c r="S119" s="271"/>
      <c r="T119" s="292"/>
    </row>
    <row r="120" spans="2:20" ht="15.75" customHeight="1" x14ac:dyDescent="0.2">
      <c r="B120" s="102"/>
      <c r="C120" s="9"/>
      <c r="D120" s="9"/>
      <c r="E120" s="9"/>
      <c r="F120" s="85" t="s">
        <v>214</v>
      </c>
      <c r="G120" s="85" t="s">
        <v>215</v>
      </c>
      <c r="H120" s="27"/>
      <c r="I120" s="448" t="s">
        <v>153</v>
      </c>
      <c r="J120" s="449">
        <v>0</v>
      </c>
      <c r="K120" s="451">
        <f>N$3</f>
        <v>1</v>
      </c>
      <c r="L120" s="503">
        <f t="shared" ref="L120:L139" si="26">J120*K120</f>
        <v>0</v>
      </c>
      <c r="M120" s="1020">
        <v>1</v>
      </c>
      <c r="N120" s="336">
        <f t="shared" ref="N120:N128" si="27">L120*M120</f>
        <v>0</v>
      </c>
      <c r="P120" s="555">
        <f>SUM(L120)</f>
        <v>0</v>
      </c>
      <c r="Q120" s="673">
        <v>0</v>
      </c>
      <c r="R120" s="686">
        <f>SUM(N120*Q120)</f>
        <v>0</v>
      </c>
      <c r="S120" s="266">
        <f>SUM(N120-R120)</f>
        <v>0</v>
      </c>
      <c r="T120" s="293"/>
    </row>
    <row r="121" spans="2:20" ht="67.150000000000006" customHeight="1" x14ac:dyDescent="0.2">
      <c r="B121" s="102"/>
      <c r="C121" s="9"/>
      <c r="D121" s="9"/>
      <c r="E121" s="9"/>
      <c r="F121" s="85"/>
      <c r="G121" s="1074" t="s">
        <v>702</v>
      </c>
      <c r="H121" s="1075"/>
      <c r="I121" s="448"/>
      <c r="J121" s="463"/>
      <c r="K121" s="462"/>
      <c r="L121" s="503"/>
      <c r="M121" s="720"/>
      <c r="N121" s="336"/>
      <c r="P121" s="555"/>
      <c r="Q121" s="673"/>
      <c r="R121" s="686"/>
      <c r="S121" s="266"/>
      <c r="T121" s="292"/>
    </row>
    <row r="122" spans="2:20" ht="15.75" customHeight="1" x14ac:dyDescent="0.2">
      <c r="B122" s="102"/>
      <c r="C122" s="9"/>
      <c r="D122" s="9"/>
      <c r="E122" s="9"/>
      <c r="F122" s="85" t="s">
        <v>216</v>
      </c>
      <c r="G122" s="85" t="s">
        <v>217</v>
      </c>
      <c r="H122" s="27"/>
      <c r="I122" s="448" t="s">
        <v>153</v>
      </c>
      <c r="J122" s="449">
        <v>0</v>
      </c>
      <c r="K122" s="451">
        <f>N$3</f>
        <v>1</v>
      </c>
      <c r="L122" s="503">
        <f t="shared" si="26"/>
        <v>0</v>
      </c>
      <c r="M122" s="1020">
        <v>1</v>
      </c>
      <c r="N122" s="336">
        <f t="shared" si="27"/>
        <v>0</v>
      </c>
      <c r="P122" s="555">
        <f>SUM(L122)</f>
        <v>0</v>
      </c>
      <c r="Q122" s="673">
        <v>0</v>
      </c>
      <c r="R122" s="686">
        <f>SUM(N122*Q122)</f>
        <v>0</v>
      </c>
      <c r="S122" s="266">
        <f>SUM(N122-R122)</f>
        <v>0</v>
      </c>
      <c r="T122" s="293"/>
    </row>
    <row r="123" spans="2:20" ht="64.5" customHeight="1" x14ac:dyDescent="0.2">
      <c r="B123" s="102"/>
      <c r="C123" s="9"/>
      <c r="D123" s="9"/>
      <c r="E123" s="9"/>
      <c r="F123" s="85"/>
      <c r="G123" s="1074" t="s">
        <v>700</v>
      </c>
      <c r="H123" s="1075"/>
      <c r="I123" s="448"/>
      <c r="J123" s="449"/>
      <c r="K123" s="451"/>
      <c r="L123" s="503"/>
      <c r="M123" s="1020"/>
      <c r="N123" s="336"/>
      <c r="P123" s="554"/>
      <c r="Q123" s="672"/>
      <c r="R123" s="688"/>
      <c r="S123" s="271"/>
      <c r="T123" s="292"/>
    </row>
    <row r="124" spans="2:20" ht="15.75" customHeight="1" x14ac:dyDescent="0.2">
      <c r="B124" s="102"/>
      <c r="C124" s="9"/>
      <c r="D124" s="9"/>
      <c r="E124" s="9"/>
      <c r="F124" s="85" t="s">
        <v>218</v>
      </c>
      <c r="G124" s="85" t="s">
        <v>163</v>
      </c>
      <c r="H124" s="27"/>
      <c r="I124" s="448" t="s">
        <v>153</v>
      </c>
      <c r="J124" s="463">
        <v>0</v>
      </c>
      <c r="K124" s="462">
        <f>N$3</f>
        <v>1</v>
      </c>
      <c r="L124" s="503">
        <f t="shared" si="26"/>
        <v>0</v>
      </c>
      <c r="M124" s="1020">
        <v>1</v>
      </c>
      <c r="N124" s="336">
        <f t="shared" si="27"/>
        <v>0</v>
      </c>
      <c r="P124" s="555">
        <f>SUM(L124)</f>
        <v>0</v>
      </c>
      <c r="Q124" s="673">
        <v>0</v>
      </c>
      <c r="R124" s="686">
        <f>SUM(N124*Q124)</f>
        <v>0</v>
      </c>
      <c r="S124" s="266">
        <f>SUM(N124-R124)</f>
        <v>0</v>
      </c>
      <c r="T124" s="293"/>
    </row>
    <row r="125" spans="2:20" ht="63.75" customHeight="1" x14ac:dyDescent="0.2">
      <c r="B125" s="102"/>
      <c r="C125" s="9"/>
      <c r="D125" s="9"/>
      <c r="E125" s="9"/>
      <c r="F125" s="85"/>
      <c r="G125" s="1074" t="s">
        <v>701</v>
      </c>
      <c r="H125" s="1075"/>
      <c r="I125" s="448"/>
      <c r="J125" s="449"/>
      <c r="K125" s="451"/>
      <c r="L125" s="503"/>
      <c r="M125" s="1020"/>
      <c r="N125" s="336"/>
      <c r="P125" s="555"/>
      <c r="Q125" s="673"/>
      <c r="R125" s="686"/>
      <c r="S125" s="266"/>
      <c r="T125" s="292"/>
    </row>
    <row r="126" spans="2:20" ht="15.75" customHeight="1" x14ac:dyDescent="0.2">
      <c r="B126" s="102"/>
      <c r="C126" s="9"/>
      <c r="D126" s="9"/>
      <c r="E126" s="9"/>
      <c r="F126" s="85" t="s">
        <v>219</v>
      </c>
      <c r="G126" s="85" t="s">
        <v>220</v>
      </c>
      <c r="H126" s="24"/>
      <c r="I126" s="448" t="s">
        <v>153</v>
      </c>
      <c r="J126" s="463">
        <v>0</v>
      </c>
      <c r="K126" s="462">
        <f>N$3</f>
        <v>1</v>
      </c>
      <c r="L126" s="503">
        <f t="shared" si="26"/>
        <v>0</v>
      </c>
      <c r="M126" s="1020">
        <v>1</v>
      </c>
      <c r="N126" s="336">
        <f t="shared" si="27"/>
        <v>0</v>
      </c>
      <c r="P126" s="555">
        <f>SUM(L126)</f>
        <v>0</v>
      </c>
      <c r="Q126" s="673">
        <v>0</v>
      </c>
      <c r="R126" s="686">
        <f>SUM(N126*Q126)</f>
        <v>0</v>
      </c>
      <c r="S126" s="266">
        <f>SUM(N126-R126)</f>
        <v>0</v>
      </c>
      <c r="T126" s="293"/>
    </row>
    <row r="127" spans="2:20" ht="81.75" customHeight="1" x14ac:dyDescent="0.2">
      <c r="B127" s="102"/>
      <c r="C127" s="9"/>
      <c r="D127" s="9"/>
      <c r="E127" s="9"/>
      <c r="F127" s="85"/>
      <c r="G127" s="1074" t="s">
        <v>673</v>
      </c>
      <c r="H127" s="1075"/>
      <c r="I127" s="448"/>
      <c r="J127" s="449"/>
      <c r="K127" s="451"/>
      <c r="L127" s="503"/>
      <c r="M127" s="1020"/>
      <c r="N127" s="336"/>
      <c r="P127" s="555"/>
      <c r="Q127" s="673"/>
      <c r="R127" s="686"/>
      <c r="S127" s="266"/>
      <c r="T127" s="292"/>
    </row>
    <row r="128" spans="2:20" ht="15.75" customHeight="1" x14ac:dyDescent="0.2">
      <c r="B128" s="102"/>
      <c r="C128" s="9"/>
      <c r="D128" s="9"/>
      <c r="E128" s="9"/>
      <c r="F128" s="85" t="s">
        <v>221</v>
      </c>
      <c r="G128" s="85" t="s">
        <v>222</v>
      </c>
      <c r="H128" s="27"/>
      <c r="I128" s="448" t="s">
        <v>153</v>
      </c>
      <c r="J128" s="463">
        <v>0</v>
      </c>
      <c r="K128" s="462">
        <f>N$3</f>
        <v>1</v>
      </c>
      <c r="L128" s="503">
        <f t="shared" si="26"/>
        <v>0</v>
      </c>
      <c r="M128" s="1020">
        <v>1</v>
      </c>
      <c r="N128" s="336">
        <f t="shared" si="27"/>
        <v>0</v>
      </c>
      <c r="P128" s="555">
        <f>SUM(L128)</f>
        <v>0</v>
      </c>
      <c r="Q128" s="673">
        <v>0</v>
      </c>
      <c r="R128" s="686">
        <f>SUM(N128*Q128)</f>
        <v>0</v>
      </c>
      <c r="S128" s="266">
        <f>SUM(N128-R128)</f>
        <v>0</v>
      </c>
      <c r="T128" s="293"/>
    </row>
    <row r="129" spans="2:20" ht="66.599999999999994" customHeight="1" x14ac:dyDescent="0.2">
      <c r="B129" s="102"/>
      <c r="C129" s="9"/>
      <c r="D129" s="9"/>
      <c r="E129" s="9"/>
      <c r="F129" s="85"/>
      <c r="G129" s="1074" t="s">
        <v>648</v>
      </c>
      <c r="H129" s="1075"/>
      <c r="I129" s="448"/>
      <c r="J129" s="449"/>
      <c r="K129" s="451"/>
      <c r="L129" s="503"/>
      <c r="M129" s="1020"/>
      <c r="N129" s="336"/>
      <c r="P129" s="555"/>
      <c r="Q129" s="673"/>
      <c r="R129" s="686"/>
      <c r="S129" s="266"/>
      <c r="T129" s="292"/>
    </row>
    <row r="130" spans="2:20" ht="15.75" customHeight="1" x14ac:dyDescent="0.2">
      <c r="B130" s="102"/>
      <c r="C130" s="9"/>
      <c r="D130" s="9"/>
      <c r="E130" s="85" t="s">
        <v>223</v>
      </c>
      <c r="F130" s="85" t="s">
        <v>224</v>
      </c>
      <c r="G130" s="9"/>
      <c r="H130" s="27"/>
      <c r="I130" s="448"/>
      <c r="J130" s="463"/>
      <c r="K130" s="462"/>
      <c r="L130" s="503"/>
      <c r="M130" s="1020"/>
      <c r="N130" s="336"/>
      <c r="P130" s="555"/>
      <c r="Q130" s="673"/>
      <c r="R130" s="686"/>
      <c r="S130" s="266"/>
      <c r="T130" s="292"/>
    </row>
    <row r="131" spans="2:20" ht="15.75" customHeight="1" x14ac:dyDescent="0.2">
      <c r="B131" s="102"/>
      <c r="C131" s="9"/>
      <c r="D131" s="9"/>
      <c r="E131" s="9"/>
      <c r="F131" s="85" t="s">
        <v>225</v>
      </c>
      <c r="G131" s="85" t="s">
        <v>215</v>
      </c>
      <c r="H131" s="24"/>
      <c r="I131" s="448" t="s">
        <v>153</v>
      </c>
      <c r="J131" s="463">
        <v>0</v>
      </c>
      <c r="K131" s="462">
        <f>N$3</f>
        <v>1</v>
      </c>
      <c r="L131" s="503">
        <f t="shared" si="26"/>
        <v>0</v>
      </c>
      <c r="M131" s="1020">
        <v>1</v>
      </c>
      <c r="N131" s="336">
        <f>L131*M131</f>
        <v>0</v>
      </c>
      <c r="P131" s="555">
        <f>SUM(L131)</f>
        <v>0</v>
      </c>
      <c r="Q131" s="673">
        <v>0</v>
      </c>
      <c r="R131" s="686">
        <f>SUM(N131*Q131)</f>
        <v>0</v>
      </c>
      <c r="S131" s="266">
        <f>SUM(N131-R131)</f>
        <v>0</v>
      </c>
      <c r="T131" s="293"/>
    </row>
    <row r="132" spans="2:20" ht="67.150000000000006" customHeight="1" x14ac:dyDescent="0.2">
      <c r="B132" s="102"/>
      <c r="C132" s="9"/>
      <c r="D132" s="9"/>
      <c r="E132" s="9"/>
      <c r="F132" s="85"/>
      <c r="G132" s="1074" t="s">
        <v>702</v>
      </c>
      <c r="H132" s="1075"/>
      <c r="I132" s="448"/>
      <c r="J132" s="449"/>
      <c r="K132" s="451"/>
      <c r="L132" s="503"/>
      <c r="M132" s="1020"/>
      <c r="N132" s="336"/>
      <c r="P132" s="554"/>
      <c r="Q132" s="672"/>
      <c r="R132" s="693"/>
      <c r="S132" s="278"/>
      <c r="T132" s="292"/>
    </row>
    <row r="133" spans="2:20" ht="15.75" customHeight="1" x14ac:dyDescent="0.2">
      <c r="B133" s="102"/>
      <c r="C133" s="9"/>
      <c r="D133" s="9"/>
      <c r="E133" s="9"/>
      <c r="F133" s="85" t="s">
        <v>226</v>
      </c>
      <c r="G133" s="85" t="s">
        <v>227</v>
      </c>
      <c r="H133" s="24"/>
      <c r="I133" s="448" t="s">
        <v>153</v>
      </c>
      <c r="J133" s="463">
        <v>0</v>
      </c>
      <c r="K133" s="462">
        <f>N$3</f>
        <v>1</v>
      </c>
      <c r="L133" s="503">
        <f t="shared" si="26"/>
        <v>0</v>
      </c>
      <c r="M133" s="1020">
        <v>1</v>
      </c>
      <c r="N133" s="336">
        <f t="shared" ref="N133:N139" si="28">L133*M133</f>
        <v>0</v>
      </c>
      <c r="P133" s="555">
        <f>SUM(L133)</f>
        <v>0</v>
      </c>
      <c r="Q133" s="673">
        <v>0</v>
      </c>
      <c r="R133" s="686">
        <f>SUM(N133*Q133)</f>
        <v>0</v>
      </c>
      <c r="S133" s="266">
        <f>SUM(N133-R133)</f>
        <v>0</v>
      </c>
      <c r="T133" s="293"/>
    </row>
    <row r="134" spans="2:20" ht="67.5" customHeight="1" x14ac:dyDescent="0.2">
      <c r="B134" s="102"/>
      <c r="C134" s="9"/>
      <c r="D134" s="9"/>
      <c r="E134" s="9"/>
      <c r="F134" s="85"/>
      <c r="G134" s="1074" t="s">
        <v>700</v>
      </c>
      <c r="H134" s="1075"/>
      <c r="I134" s="448"/>
      <c r="J134" s="449"/>
      <c r="K134" s="451"/>
      <c r="L134" s="503"/>
      <c r="M134" s="1020"/>
      <c r="N134" s="336"/>
      <c r="P134" s="555"/>
      <c r="Q134" s="673"/>
      <c r="R134" s="686"/>
      <c r="S134" s="266"/>
      <c r="T134" s="292"/>
    </row>
    <row r="135" spans="2:20" ht="15.75" customHeight="1" x14ac:dyDescent="0.2">
      <c r="B135" s="102"/>
      <c r="C135" s="9"/>
      <c r="D135" s="9"/>
      <c r="E135" s="9"/>
      <c r="F135" s="85" t="s">
        <v>228</v>
      </c>
      <c r="G135" s="85" t="s">
        <v>163</v>
      </c>
      <c r="H135" s="27"/>
      <c r="I135" s="448" t="s">
        <v>153</v>
      </c>
      <c r="J135" s="463">
        <v>0</v>
      </c>
      <c r="K135" s="462">
        <f>N$3</f>
        <v>1</v>
      </c>
      <c r="L135" s="503">
        <f t="shared" si="26"/>
        <v>0</v>
      </c>
      <c r="M135" s="1020">
        <v>1</v>
      </c>
      <c r="N135" s="336">
        <f t="shared" si="28"/>
        <v>0</v>
      </c>
      <c r="P135" s="555">
        <f>SUM(L135)</f>
        <v>0</v>
      </c>
      <c r="Q135" s="673">
        <v>0</v>
      </c>
      <c r="R135" s="686">
        <f>SUM(N135*Q135)</f>
        <v>0</v>
      </c>
      <c r="S135" s="266">
        <f>SUM(N135-R135)</f>
        <v>0</v>
      </c>
      <c r="T135" s="293"/>
    </row>
    <row r="136" spans="2:20" ht="71.25" customHeight="1" x14ac:dyDescent="0.2">
      <c r="B136" s="102"/>
      <c r="C136" s="9"/>
      <c r="D136" s="9"/>
      <c r="E136" s="9"/>
      <c r="F136" s="85"/>
      <c r="G136" s="1074" t="s">
        <v>701</v>
      </c>
      <c r="H136" s="1075"/>
      <c r="I136" s="448"/>
      <c r="J136" s="449"/>
      <c r="K136" s="451"/>
      <c r="L136" s="503"/>
      <c r="M136" s="1020"/>
      <c r="N136" s="336"/>
      <c r="P136" s="555"/>
      <c r="Q136" s="673"/>
      <c r="R136" s="686"/>
      <c r="S136" s="266"/>
      <c r="T136" s="292"/>
    </row>
    <row r="137" spans="2:20" ht="15.75" customHeight="1" x14ac:dyDescent="0.2">
      <c r="B137" s="102"/>
      <c r="C137" s="9"/>
      <c r="D137" s="9"/>
      <c r="E137" s="9"/>
      <c r="F137" s="85" t="s">
        <v>229</v>
      </c>
      <c r="G137" s="85" t="s">
        <v>230</v>
      </c>
      <c r="H137" s="24"/>
      <c r="I137" s="448" t="s">
        <v>153</v>
      </c>
      <c r="J137" s="463">
        <v>0</v>
      </c>
      <c r="K137" s="462">
        <f>N$3</f>
        <v>1</v>
      </c>
      <c r="L137" s="503">
        <f t="shared" si="26"/>
        <v>0</v>
      </c>
      <c r="M137" s="1020">
        <v>1</v>
      </c>
      <c r="N137" s="336">
        <f t="shared" si="28"/>
        <v>0</v>
      </c>
      <c r="P137" s="555">
        <f>SUM(L137)</f>
        <v>0</v>
      </c>
      <c r="Q137" s="673">
        <v>0</v>
      </c>
      <c r="R137" s="686">
        <f>SUM(N137*Q137)</f>
        <v>0</v>
      </c>
      <c r="S137" s="266">
        <f>SUM(N137-R137)</f>
        <v>0</v>
      </c>
      <c r="T137" s="293"/>
    </row>
    <row r="138" spans="2:20" ht="80.25" customHeight="1" x14ac:dyDescent="0.2">
      <c r="B138" s="102"/>
      <c r="C138" s="9"/>
      <c r="D138" s="9"/>
      <c r="E138" s="9"/>
      <c r="F138" s="85"/>
      <c r="G138" s="1074" t="s">
        <v>673</v>
      </c>
      <c r="H138" s="1075"/>
      <c r="I138" s="448"/>
      <c r="J138" s="449"/>
      <c r="K138" s="451"/>
      <c r="L138" s="503"/>
      <c r="M138" s="1020"/>
      <c r="N138" s="336"/>
      <c r="P138" s="555"/>
      <c r="Q138" s="673"/>
      <c r="R138" s="686"/>
      <c r="S138" s="266"/>
      <c r="T138" s="292"/>
    </row>
    <row r="139" spans="2:20" ht="15.75" customHeight="1" x14ac:dyDescent="0.2">
      <c r="B139" s="102"/>
      <c r="C139" s="9"/>
      <c r="D139" s="9"/>
      <c r="E139" s="9"/>
      <c r="F139" s="85" t="s">
        <v>231</v>
      </c>
      <c r="G139" s="85" t="s">
        <v>232</v>
      </c>
      <c r="H139" s="27"/>
      <c r="I139" s="448" t="s">
        <v>153</v>
      </c>
      <c r="J139" s="463">
        <v>0</v>
      </c>
      <c r="K139" s="462">
        <f>N$3</f>
        <v>1</v>
      </c>
      <c r="L139" s="503">
        <f t="shared" si="26"/>
        <v>0</v>
      </c>
      <c r="M139" s="1020">
        <v>1</v>
      </c>
      <c r="N139" s="336">
        <f t="shared" si="28"/>
        <v>0</v>
      </c>
      <c r="P139" s="555">
        <f>SUM(L139)</f>
        <v>0</v>
      </c>
      <c r="Q139" s="673">
        <v>0</v>
      </c>
      <c r="R139" s="686">
        <f>SUM(N139*Q139)</f>
        <v>0</v>
      </c>
      <c r="S139" s="266">
        <f>SUM(N139-R139)</f>
        <v>0</v>
      </c>
      <c r="T139" s="293"/>
    </row>
    <row r="140" spans="2:20" ht="81.75" customHeight="1" x14ac:dyDescent="0.2">
      <c r="B140" s="102"/>
      <c r="C140" s="9"/>
      <c r="D140" s="9"/>
      <c r="E140" s="9"/>
      <c r="F140" s="85"/>
      <c r="G140" s="1074" t="s">
        <v>648</v>
      </c>
      <c r="H140" s="1075"/>
      <c r="I140" s="448"/>
      <c r="J140" s="449"/>
      <c r="K140" s="451"/>
      <c r="L140" s="503"/>
      <c r="M140" s="1020"/>
      <c r="N140" s="336"/>
      <c r="P140" s="555"/>
      <c r="Q140" s="673"/>
      <c r="R140" s="686"/>
      <c r="S140" s="266"/>
      <c r="T140" s="292"/>
    </row>
    <row r="141" spans="2:20" ht="15.75" customHeight="1" x14ac:dyDescent="0.2">
      <c r="B141" s="102"/>
      <c r="C141" s="9"/>
      <c r="D141" s="114" t="s">
        <v>233</v>
      </c>
      <c r="E141" s="114"/>
      <c r="F141" s="114"/>
      <c r="G141" s="148"/>
      <c r="H141" s="346"/>
      <c r="I141" s="533"/>
      <c r="J141" s="474"/>
      <c r="K141" s="534"/>
      <c r="L141" s="660"/>
      <c r="M141" s="1024"/>
      <c r="N141" s="286">
        <f>SUM(N143:N152)</f>
        <v>0</v>
      </c>
      <c r="P141" s="557"/>
      <c r="Q141" s="675"/>
      <c r="R141" s="685">
        <f>SUM(R143:R152)</f>
        <v>0</v>
      </c>
      <c r="S141" s="316">
        <f>SUM(S143:S152)</f>
        <v>0</v>
      </c>
      <c r="T141" s="296"/>
    </row>
    <row r="142" spans="2:20" ht="15.75" customHeight="1" x14ac:dyDescent="0.2">
      <c r="B142" s="102"/>
      <c r="C142" s="9"/>
      <c r="D142" s="9"/>
      <c r="E142" s="85" t="s">
        <v>234</v>
      </c>
      <c r="F142" s="85" t="s">
        <v>235</v>
      </c>
      <c r="G142" s="9"/>
      <c r="H142" s="27"/>
      <c r="I142" s="448" t="s">
        <v>153</v>
      </c>
      <c r="J142" s="463">
        <v>0</v>
      </c>
      <c r="K142" s="462">
        <f>N$3</f>
        <v>1</v>
      </c>
      <c r="L142" s="503">
        <f>J142*K142</f>
        <v>0</v>
      </c>
      <c r="M142" s="720">
        <v>1</v>
      </c>
      <c r="N142" s="336">
        <f>L142*M142</f>
        <v>0</v>
      </c>
      <c r="P142" s="555">
        <f>SUM(L142)</f>
        <v>0</v>
      </c>
      <c r="Q142" s="673">
        <v>0</v>
      </c>
      <c r="R142" s="686">
        <f>SUM(N142*Q142)</f>
        <v>0</v>
      </c>
      <c r="S142" s="266">
        <f>SUM(N142-R142)</f>
        <v>0</v>
      </c>
      <c r="T142" s="293"/>
    </row>
    <row r="143" spans="2:20" ht="70.5" customHeight="1" x14ac:dyDescent="0.2">
      <c r="B143" s="102"/>
      <c r="C143" s="9"/>
      <c r="D143" s="9"/>
      <c r="E143" s="9"/>
      <c r="F143" s="1085" t="s">
        <v>674</v>
      </c>
      <c r="G143" s="1086"/>
      <c r="H143" s="1086"/>
      <c r="I143" s="448"/>
      <c r="J143" s="463"/>
      <c r="K143" s="462"/>
      <c r="L143" s="503"/>
      <c r="M143" s="720"/>
      <c r="N143" s="336"/>
      <c r="P143" s="554"/>
      <c r="Q143" s="672"/>
      <c r="R143" s="691"/>
      <c r="S143" s="319"/>
      <c r="T143" s="292"/>
    </row>
    <row r="144" spans="2:20" ht="15.75" customHeight="1" x14ac:dyDescent="0.2">
      <c r="B144" s="102"/>
      <c r="C144" s="9"/>
      <c r="D144" s="9"/>
      <c r="E144" s="85" t="s">
        <v>236</v>
      </c>
      <c r="F144" s="85" t="s">
        <v>237</v>
      </c>
      <c r="G144" s="9"/>
      <c r="H144" s="27"/>
      <c r="I144" s="448"/>
      <c r="J144" s="463"/>
      <c r="K144" s="462"/>
      <c r="L144" s="503"/>
      <c r="M144" s="720"/>
      <c r="N144" s="336"/>
      <c r="P144" s="555"/>
      <c r="Q144" s="673"/>
      <c r="R144" s="686"/>
      <c r="S144" s="266"/>
      <c r="T144" s="292"/>
    </row>
    <row r="145" spans="2:20" ht="15.75" customHeight="1" x14ac:dyDescent="0.2">
      <c r="B145" s="102"/>
      <c r="C145" s="9"/>
      <c r="D145" s="9"/>
      <c r="E145" s="9"/>
      <c r="F145" s="85" t="s">
        <v>238</v>
      </c>
      <c r="G145" s="85" t="s">
        <v>239</v>
      </c>
      <c r="H145" s="24"/>
      <c r="I145" s="448" t="s">
        <v>153</v>
      </c>
      <c r="J145" s="463">
        <v>0</v>
      </c>
      <c r="K145" s="462">
        <f>N$3</f>
        <v>1</v>
      </c>
      <c r="L145" s="503">
        <f t="shared" ref="L145:L151" si="29">J145*K145</f>
        <v>0</v>
      </c>
      <c r="M145" s="720">
        <v>1</v>
      </c>
      <c r="N145" s="336">
        <f>L145*M145</f>
        <v>0</v>
      </c>
      <c r="P145" s="555">
        <f>SUM(L145)</f>
        <v>0</v>
      </c>
      <c r="Q145" s="673">
        <v>0</v>
      </c>
      <c r="R145" s="686">
        <f>SUM(N145*Q145)</f>
        <v>0</v>
      </c>
      <c r="S145" s="266">
        <f>SUM(N145-R145)</f>
        <v>0</v>
      </c>
      <c r="T145" s="293"/>
    </row>
    <row r="146" spans="2:20" ht="75" customHeight="1" x14ac:dyDescent="0.2">
      <c r="B146" s="102"/>
      <c r="C146" s="9"/>
      <c r="D146" s="9"/>
      <c r="E146" s="9"/>
      <c r="F146" s="85"/>
      <c r="G146" s="1074" t="s">
        <v>675</v>
      </c>
      <c r="H146" s="1075"/>
      <c r="I146" s="448"/>
      <c r="J146" s="463"/>
      <c r="K146" s="462"/>
      <c r="L146" s="503"/>
      <c r="M146" s="720"/>
      <c r="N146" s="336"/>
      <c r="P146" s="555"/>
      <c r="Q146" s="673"/>
      <c r="R146" s="686"/>
      <c r="S146" s="266"/>
      <c r="T146" s="292"/>
    </row>
    <row r="147" spans="2:20" ht="15.75" customHeight="1" x14ac:dyDescent="0.2">
      <c r="B147" s="102"/>
      <c r="C147" s="9"/>
      <c r="D147" s="9"/>
      <c r="E147" s="85" t="s">
        <v>240</v>
      </c>
      <c r="F147" s="85" t="s">
        <v>241</v>
      </c>
      <c r="G147" s="9"/>
      <c r="H147" s="27"/>
      <c r="I147" s="448"/>
      <c r="J147" s="463"/>
      <c r="K147" s="462"/>
      <c r="L147" s="503"/>
      <c r="M147" s="720"/>
      <c r="N147" s="336"/>
      <c r="P147" s="555"/>
      <c r="Q147" s="673"/>
      <c r="R147" s="686"/>
      <c r="S147" s="266"/>
      <c r="T147" s="292"/>
    </row>
    <row r="148" spans="2:20" ht="15.75" customHeight="1" x14ac:dyDescent="0.2">
      <c r="B148" s="102"/>
      <c r="C148" s="9"/>
      <c r="D148" s="9"/>
      <c r="E148" s="9"/>
      <c r="F148" s="85" t="s">
        <v>242</v>
      </c>
      <c r="G148" s="85" t="s">
        <v>507</v>
      </c>
      <c r="H148" s="24"/>
      <c r="I148" s="448" t="s">
        <v>153</v>
      </c>
      <c r="J148" s="463">
        <v>0</v>
      </c>
      <c r="K148" s="462">
        <f>N$3</f>
        <v>1</v>
      </c>
      <c r="L148" s="503">
        <f t="shared" si="29"/>
        <v>0</v>
      </c>
      <c r="M148" s="720">
        <v>1</v>
      </c>
      <c r="N148" s="336">
        <f>L148*M148</f>
        <v>0</v>
      </c>
      <c r="P148" s="555">
        <f>SUM(L148)</f>
        <v>0</v>
      </c>
      <c r="Q148" s="673">
        <v>0</v>
      </c>
      <c r="R148" s="686">
        <f>SUM(N148*Q148)</f>
        <v>0</v>
      </c>
      <c r="S148" s="266">
        <f>SUM(N148-R148)</f>
        <v>0</v>
      </c>
      <c r="T148" s="293"/>
    </row>
    <row r="149" spans="2:20" ht="72" customHeight="1" x14ac:dyDescent="0.2">
      <c r="B149" s="102"/>
      <c r="C149" s="9"/>
      <c r="D149" s="9"/>
      <c r="E149" s="9"/>
      <c r="F149" s="85"/>
      <c r="G149" s="1074" t="s">
        <v>652</v>
      </c>
      <c r="H149" s="1075"/>
      <c r="I149" s="448"/>
      <c r="J149" s="463"/>
      <c r="K149" s="462"/>
      <c r="L149" s="503"/>
      <c r="M149" s="720"/>
      <c r="N149" s="336"/>
      <c r="P149" s="555"/>
      <c r="Q149" s="673"/>
      <c r="R149" s="687"/>
      <c r="S149" s="248"/>
      <c r="T149" s="292"/>
    </row>
    <row r="150" spans="2:20" ht="15.75" customHeight="1" x14ac:dyDescent="0.2">
      <c r="B150" s="102"/>
      <c r="C150" s="9"/>
      <c r="D150" s="9"/>
      <c r="E150" s="9"/>
      <c r="F150" s="85"/>
      <c r="G150" s="85" t="s">
        <v>243</v>
      </c>
      <c r="H150" s="24"/>
      <c r="I150" s="448" t="s">
        <v>153</v>
      </c>
      <c r="J150" s="463">
        <v>0</v>
      </c>
      <c r="K150" s="462">
        <f>N$3</f>
        <v>1</v>
      </c>
      <c r="L150" s="503">
        <f t="shared" si="29"/>
        <v>0</v>
      </c>
      <c r="M150" s="720">
        <v>1</v>
      </c>
      <c r="N150" s="336">
        <f>L150*M150</f>
        <v>0</v>
      </c>
      <c r="P150" s="555">
        <f>SUM(L150)</f>
        <v>0</v>
      </c>
      <c r="Q150" s="673">
        <v>0</v>
      </c>
      <c r="R150" s="686">
        <f>SUM(N150*Q150)</f>
        <v>0</v>
      </c>
      <c r="S150" s="266">
        <f>SUM(N150-R150)</f>
        <v>0</v>
      </c>
      <c r="T150" s="293"/>
    </row>
    <row r="151" spans="2:20" ht="15.75" customHeight="1" x14ac:dyDescent="0.2">
      <c r="B151" s="102"/>
      <c r="C151" s="9"/>
      <c r="D151" s="9"/>
      <c r="E151" s="9"/>
      <c r="F151" s="85" t="s">
        <v>508</v>
      </c>
      <c r="G151" s="85" t="s">
        <v>509</v>
      </c>
      <c r="H151" s="24"/>
      <c r="I151" s="448" t="s">
        <v>153</v>
      </c>
      <c r="J151" s="463">
        <v>0</v>
      </c>
      <c r="K151" s="462">
        <f>N$3</f>
        <v>1</v>
      </c>
      <c r="L151" s="503">
        <f t="shared" si="29"/>
        <v>0</v>
      </c>
      <c r="M151" s="720">
        <v>1</v>
      </c>
      <c r="N151" s="336">
        <f>L151*M151</f>
        <v>0</v>
      </c>
      <c r="P151" s="555">
        <f>SUM(L151)</f>
        <v>0</v>
      </c>
      <c r="Q151" s="673">
        <v>0</v>
      </c>
      <c r="R151" s="686">
        <f>SUM(N151*Q151)</f>
        <v>0</v>
      </c>
      <c r="S151" s="266">
        <f>SUM(N151-R151)</f>
        <v>0</v>
      </c>
      <c r="T151" s="293"/>
    </row>
    <row r="152" spans="2:20" ht="69" customHeight="1" x14ac:dyDescent="0.2">
      <c r="B152" s="102"/>
      <c r="C152" s="9"/>
      <c r="D152" s="9"/>
      <c r="E152" s="9"/>
      <c r="F152" s="85"/>
      <c r="G152" s="1074" t="s">
        <v>676</v>
      </c>
      <c r="H152" s="1075"/>
      <c r="I152" s="448"/>
      <c r="J152" s="463"/>
      <c r="K152" s="462"/>
      <c r="L152" s="503"/>
      <c r="M152" s="720"/>
      <c r="N152" s="336"/>
      <c r="P152" s="555"/>
      <c r="Q152" s="673"/>
      <c r="R152" s="686"/>
      <c r="S152" s="266"/>
      <c r="T152" s="292"/>
    </row>
    <row r="153" spans="2:20" ht="15.75" customHeight="1" x14ac:dyDescent="0.2">
      <c r="B153" s="102"/>
      <c r="C153" s="9"/>
      <c r="D153" s="110" t="s">
        <v>247</v>
      </c>
      <c r="E153" s="110"/>
      <c r="F153" s="116"/>
      <c r="G153" s="118"/>
      <c r="H153" s="434"/>
      <c r="I153" s="473"/>
      <c r="J153" s="476"/>
      <c r="K153" s="475"/>
      <c r="L153" s="512"/>
      <c r="M153" s="1024"/>
      <c r="N153" s="286">
        <f>SUM(N155:N159)</f>
        <v>0</v>
      </c>
      <c r="P153" s="557"/>
      <c r="Q153" s="675"/>
      <c r="R153" s="685">
        <f>SUM(R155:R159)</f>
        <v>0</v>
      </c>
      <c r="S153" s="316">
        <f>SUM(S155:S159)</f>
        <v>0</v>
      </c>
      <c r="T153" s="296"/>
    </row>
    <row r="154" spans="2:20" ht="15.75" customHeight="1" x14ac:dyDescent="0.2">
      <c r="B154" s="102"/>
      <c r="C154" s="9"/>
      <c r="D154" s="85"/>
      <c r="E154" s="85" t="s">
        <v>248</v>
      </c>
      <c r="F154" s="85" t="s">
        <v>249</v>
      </c>
      <c r="G154" s="9"/>
      <c r="H154" s="27"/>
      <c r="I154" s="460"/>
      <c r="J154" s="463"/>
      <c r="K154" s="462"/>
      <c r="L154" s="508"/>
      <c r="M154" s="720"/>
      <c r="N154" s="336"/>
      <c r="P154" s="555"/>
      <c r="Q154" s="673"/>
      <c r="R154" s="686"/>
      <c r="S154" s="266"/>
      <c r="T154" s="292"/>
    </row>
    <row r="155" spans="2:20" ht="15.75" customHeight="1" x14ac:dyDescent="0.2">
      <c r="B155" s="102"/>
      <c r="C155" s="9"/>
      <c r="D155" s="85"/>
      <c r="E155" s="85"/>
      <c r="F155" s="85" t="s">
        <v>250</v>
      </c>
      <c r="G155" s="85" t="s">
        <v>251</v>
      </c>
      <c r="H155" s="24"/>
      <c r="I155" s="448" t="s">
        <v>153</v>
      </c>
      <c r="J155" s="463">
        <v>0</v>
      </c>
      <c r="K155" s="462">
        <f>N$3</f>
        <v>1</v>
      </c>
      <c r="L155" s="503">
        <f>J155*K155</f>
        <v>0</v>
      </c>
      <c r="M155" s="720">
        <v>1</v>
      </c>
      <c r="N155" s="336">
        <f>L155*M155</f>
        <v>0</v>
      </c>
      <c r="P155" s="555">
        <f>SUM(L155)</f>
        <v>0</v>
      </c>
      <c r="Q155" s="673">
        <v>0</v>
      </c>
      <c r="R155" s="686">
        <f>SUM(N155*Q155)</f>
        <v>0</v>
      </c>
      <c r="S155" s="266">
        <f>SUM(N155-R155)</f>
        <v>0</v>
      </c>
      <c r="T155" s="293"/>
    </row>
    <row r="156" spans="2:20" ht="68.45" customHeight="1" x14ac:dyDescent="0.2">
      <c r="B156" s="102"/>
      <c r="C156" s="9"/>
      <c r="D156" s="85"/>
      <c r="E156" s="85"/>
      <c r="F156" s="85"/>
      <c r="G156" s="1074" t="s">
        <v>703</v>
      </c>
      <c r="H156" s="1075"/>
      <c r="I156" s="460"/>
      <c r="J156" s="463"/>
      <c r="K156" s="462"/>
      <c r="L156" s="503"/>
      <c r="M156" s="720"/>
      <c r="N156" s="336"/>
      <c r="P156" s="555"/>
      <c r="Q156" s="673"/>
      <c r="R156" s="691"/>
      <c r="S156" s="319"/>
      <c r="T156" s="292"/>
    </row>
    <row r="157" spans="2:20" ht="15.75" customHeight="1" x14ac:dyDescent="0.2">
      <c r="B157" s="102"/>
      <c r="C157" s="9"/>
      <c r="D157" s="9"/>
      <c r="E157" s="85" t="s">
        <v>252</v>
      </c>
      <c r="F157" s="85" t="s">
        <v>253</v>
      </c>
      <c r="G157" s="9"/>
      <c r="H157" s="27"/>
      <c r="I157" s="460"/>
      <c r="J157" s="463"/>
      <c r="K157" s="462"/>
      <c r="L157" s="503"/>
      <c r="M157" s="720"/>
      <c r="N157" s="336"/>
      <c r="P157" s="554"/>
      <c r="Q157" s="672"/>
      <c r="R157" s="694"/>
      <c r="S157" s="321"/>
      <c r="T157" s="292"/>
    </row>
    <row r="158" spans="2:20" ht="15.75" customHeight="1" x14ac:dyDescent="0.2">
      <c r="B158" s="102"/>
      <c r="C158" s="9"/>
      <c r="D158" s="9"/>
      <c r="E158" s="9"/>
      <c r="F158" s="85" t="s">
        <v>257</v>
      </c>
      <c r="G158" s="85" t="s">
        <v>259</v>
      </c>
      <c r="H158" s="27"/>
      <c r="I158" s="448" t="s">
        <v>153</v>
      </c>
      <c r="J158" s="463">
        <v>0</v>
      </c>
      <c r="K158" s="462">
        <f>N$3</f>
        <v>1</v>
      </c>
      <c r="L158" s="503">
        <f t="shared" ref="L158" si="30">J158*K158</f>
        <v>0</v>
      </c>
      <c r="M158" s="720">
        <v>1</v>
      </c>
      <c r="N158" s="336">
        <f>L158*M158</f>
        <v>0</v>
      </c>
      <c r="P158" s="555">
        <f>SUM(L158)</f>
        <v>0</v>
      </c>
      <c r="Q158" s="673">
        <v>0</v>
      </c>
      <c r="R158" s="686">
        <f>SUM(N158*Q158)</f>
        <v>0</v>
      </c>
      <c r="S158" s="266">
        <f>SUM(N158-R158)</f>
        <v>0</v>
      </c>
      <c r="T158" s="293"/>
    </row>
    <row r="159" spans="2:20" ht="81.75" customHeight="1" x14ac:dyDescent="0.2">
      <c r="B159" s="102"/>
      <c r="C159" s="9"/>
      <c r="D159" s="9"/>
      <c r="E159" s="27"/>
      <c r="F159" s="233"/>
      <c r="G159" s="1074" t="s">
        <v>677</v>
      </c>
      <c r="H159" s="1075"/>
      <c r="I159" s="460"/>
      <c r="J159" s="463"/>
      <c r="K159" s="462"/>
      <c r="L159" s="589"/>
      <c r="M159" s="720"/>
      <c r="N159" s="336"/>
      <c r="P159" s="555"/>
      <c r="Q159" s="673"/>
      <c r="R159" s="687"/>
      <c r="S159" s="248"/>
      <c r="T159" s="292"/>
    </row>
    <row r="160" spans="2:20" ht="15.75" customHeight="1" x14ac:dyDescent="0.2">
      <c r="B160" s="122" t="s">
        <v>260</v>
      </c>
      <c r="C160" s="128"/>
      <c r="D160" s="128"/>
      <c r="E160" s="128"/>
      <c r="F160" s="129"/>
      <c r="G160" s="128"/>
      <c r="H160" s="436"/>
      <c r="I160" s="477"/>
      <c r="J160" s="480"/>
      <c r="K160" s="479"/>
      <c r="L160" s="661"/>
      <c r="M160" s="1025"/>
      <c r="N160" s="289">
        <f>N161+N209</f>
        <v>0</v>
      </c>
      <c r="P160" s="558"/>
      <c r="Q160" s="676"/>
      <c r="R160" s="695">
        <f>R161+R209</f>
        <v>0</v>
      </c>
      <c r="S160" s="333">
        <f>S161+S209</f>
        <v>0</v>
      </c>
      <c r="T160" s="665"/>
    </row>
    <row r="161" spans="2:20" ht="15.75" customHeight="1" x14ac:dyDescent="0.2">
      <c r="B161" s="102"/>
      <c r="C161" s="84" t="s">
        <v>261</v>
      </c>
      <c r="D161" s="63"/>
      <c r="E161" s="63"/>
      <c r="F161" s="61"/>
      <c r="G161" s="63"/>
      <c r="H161" s="433"/>
      <c r="I161" s="469"/>
      <c r="J161" s="472"/>
      <c r="K161" s="471"/>
      <c r="L161" s="658"/>
      <c r="M161" s="1023"/>
      <c r="N161" s="287">
        <f>N162+N175+N190+N202</f>
        <v>0</v>
      </c>
      <c r="P161" s="560"/>
      <c r="Q161" s="674"/>
      <c r="R161" s="689">
        <f>R162+R175+R190+R202</f>
        <v>0</v>
      </c>
      <c r="S161" s="318">
        <f>S162+S175+S190+S202</f>
        <v>0</v>
      </c>
      <c r="T161" s="666"/>
    </row>
    <row r="162" spans="2:20" ht="15.75" customHeight="1" x14ac:dyDescent="0.2">
      <c r="B162" s="102"/>
      <c r="C162" s="9"/>
      <c r="D162" s="110" t="s">
        <v>262</v>
      </c>
      <c r="E162" s="110"/>
      <c r="F162" s="116"/>
      <c r="G162" s="118"/>
      <c r="H162" s="434"/>
      <c r="I162" s="473"/>
      <c r="J162" s="476"/>
      <c r="K162" s="475"/>
      <c r="L162" s="659"/>
      <c r="M162" s="1024"/>
      <c r="N162" s="286">
        <f>SUM(N163:N174)</f>
        <v>0</v>
      </c>
      <c r="P162" s="557"/>
      <c r="Q162" s="675"/>
      <c r="R162" s="685">
        <f>SUM(R163:R174)</f>
        <v>0</v>
      </c>
      <c r="S162" s="316">
        <f>SUM(S163:S174)</f>
        <v>0</v>
      </c>
      <c r="T162" s="296"/>
    </row>
    <row r="163" spans="2:20" ht="15.75" customHeight="1" x14ac:dyDescent="0.2">
      <c r="B163" s="102"/>
      <c r="C163" s="9"/>
      <c r="D163" s="9"/>
      <c r="E163" s="85" t="s">
        <v>263</v>
      </c>
      <c r="F163" s="85" t="s">
        <v>264</v>
      </c>
      <c r="G163" s="9"/>
      <c r="H163" s="27"/>
      <c r="I163" s="460" t="s">
        <v>83</v>
      </c>
      <c r="J163" s="463">
        <v>0</v>
      </c>
      <c r="K163" s="462">
        <f>N$3</f>
        <v>1</v>
      </c>
      <c r="L163" s="503">
        <f>J163*K163</f>
        <v>0</v>
      </c>
      <c r="M163" s="720">
        <v>1</v>
      </c>
      <c r="N163" s="336">
        <f>L163*M163</f>
        <v>0</v>
      </c>
      <c r="P163" s="555">
        <f>SUM(L163)</f>
        <v>0</v>
      </c>
      <c r="Q163" s="673">
        <v>0</v>
      </c>
      <c r="R163" s="686">
        <f>SUM(N163*Q163)</f>
        <v>0</v>
      </c>
      <c r="S163" s="266">
        <f>SUM(N163-R163)</f>
        <v>0</v>
      </c>
      <c r="T163" s="293"/>
    </row>
    <row r="164" spans="2:20" ht="50.25" customHeight="1" x14ac:dyDescent="0.2">
      <c r="B164" s="102"/>
      <c r="C164" s="9"/>
      <c r="D164" s="9"/>
      <c r="E164" s="9"/>
      <c r="F164" s="1085" t="s">
        <v>683</v>
      </c>
      <c r="G164" s="1086"/>
      <c r="H164" s="1086"/>
      <c r="I164" s="460"/>
      <c r="J164" s="463"/>
      <c r="K164" s="462"/>
      <c r="L164" s="503"/>
      <c r="M164" s="720"/>
      <c r="N164" s="336"/>
      <c r="P164" s="555"/>
      <c r="Q164" s="673"/>
      <c r="R164" s="686"/>
      <c r="S164" s="266"/>
      <c r="T164" s="292"/>
    </row>
    <row r="165" spans="2:20" ht="15.75" customHeight="1" x14ac:dyDescent="0.2">
      <c r="B165" s="102"/>
      <c r="C165" s="9"/>
      <c r="D165" s="9"/>
      <c r="E165" s="85" t="s">
        <v>265</v>
      </c>
      <c r="F165" s="85" t="s">
        <v>266</v>
      </c>
      <c r="G165" s="9"/>
      <c r="H165" s="27"/>
      <c r="I165" s="460" t="s">
        <v>83</v>
      </c>
      <c r="J165" s="463">
        <v>0</v>
      </c>
      <c r="K165" s="462">
        <f>N$3</f>
        <v>1</v>
      </c>
      <c r="L165" s="503">
        <f t="shared" ref="L165:L173" si="31">J165*K165</f>
        <v>0</v>
      </c>
      <c r="M165" s="720">
        <v>1</v>
      </c>
      <c r="N165" s="336">
        <f>L165*M165</f>
        <v>0</v>
      </c>
      <c r="P165" s="555">
        <f>SUM(L165)</f>
        <v>0</v>
      </c>
      <c r="Q165" s="673">
        <v>0</v>
      </c>
      <c r="R165" s="686">
        <f>SUM(N165*Q165)</f>
        <v>0</v>
      </c>
      <c r="S165" s="266">
        <f>SUM(N165-R165)</f>
        <v>0</v>
      </c>
      <c r="T165" s="293"/>
    </row>
    <row r="166" spans="2:20" ht="50.25" customHeight="1" x14ac:dyDescent="0.2">
      <c r="B166" s="102"/>
      <c r="C166" s="9"/>
      <c r="D166" s="9"/>
      <c r="E166" s="9"/>
      <c r="F166" s="1085" t="s">
        <v>684</v>
      </c>
      <c r="G166" s="1086"/>
      <c r="H166" s="1086"/>
      <c r="I166" s="460"/>
      <c r="J166" s="463"/>
      <c r="K166" s="462"/>
      <c r="L166" s="503"/>
      <c r="M166" s="720"/>
      <c r="N166" s="336"/>
      <c r="P166" s="555"/>
      <c r="Q166" s="673"/>
      <c r="R166" s="686"/>
      <c r="S166" s="266"/>
      <c r="T166" s="292"/>
    </row>
    <row r="167" spans="2:20" ht="15.75" customHeight="1" x14ac:dyDescent="0.2">
      <c r="B167" s="102"/>
      <c r="C167" s="9"/>
      <c r="D167" s="9"/>
      <c r="E167" s="85" t="s">
        <v>267</v>
      </c>
      <c r="F167" s="85" t="s">
        <v>268</v>
      </c>
      <c r="G167" s="9"/>
      <c r="H167" s="27"/>
      <c r="I167" s="460" t="s">
        <v>83</v>
      </c>
      <c r="J167" s="463">
        <v>0</v>
      </c>
      <c r="K167" s="462">
        <f>N$3</f>
        <v>1</v>
      </c>
      <c r="L167" s="503">
        <f t="shared" si="31"/>
        <v>0</v>
      </c>
      <c r="M167" s="720">
        <v>1</v>
      </c>
      <c r="N167" s="336">
        <f>L167*M167</f>
        <v>0</v>
      </c>
      <c r="P167" s="555">
        <f>SUM(L167)</f>
        <v>0</v>
      </c>
      <c r="Q167" s="673">
        <v>0</v>
      </c>
      <c r="R167" s="686">
        <f>SUM(N167*Q167)</f>
        <v>0</v>
      </c>
      <c r="S167" s="266">
        <f>SUM(N167-R167)</f>
        <v>0</v>
      </c>
      <c r="T167" s="293"/>
    </row>
    <row r="168" spans="2:20" ht="51" customHeight="1" x14ac:dyDescent="0.2">
      <c r="B168" s="102"/>
      <c r="C168" s="9"/>
      <c r="D168" s="9"/>
      <c r="E168" s="9"/>
      <c r="F168" s="1085" t="s">
        <v>685</v>
      </c>
      <c r="G168" s="1086"/>
      <c r="H168" s="1086"/>
      <c r="I168" s="460"/>
      <c r="J168" s="463"/>
      <c r="K168" s="462"/>
      <c r="L168" s="503"/>
      <c r="M168" s="720"/>
      <c r="N168" s="336"/>
      <c r="P168" s="555"/>
      <c r="Q168" s="673"/>
      <c r="R168" s="686"/>
      <c r="S168" s="266"/>
      <c r="T168" s="292"/>
    </row>
    <row r="169" spans="2:20" ht="15.75" customHeight="1" x14ac:dyDescent="0.2">
      <c r="B169" s="102"/>
      <c r="C169" s="9"/>
      <c r="D169" s="9"/>
      <c r="E169" s="85" t="s">
        <v>269</v>
      </c>
      <c r="F169" s="85" t="s">
        <v>270</v>
      </c>
      <c r="G169" s="9"/>
      <c r="H169" s="27"/>
      <c r="I169" s="460"/>
      <c r="J169" s="463"/>
      <c r="K169" s="462"/>
      <c r="L169" s="503"/>
      <c r="M169" s="720"/>
      <c r="N169" s="336"/>
      <c r="P169" s="555"/>
      <c r="Q169" s="673"/>
      <c r="R169" s="686"/>
      <c r="S169" s="266"/>
      <c r="T169" s="292"/>
    </row>
    <row r="170" spans="2:20" ht="48" customHeight="1" x14ac:dyDescent="0.2">
      <c r="B170" s="102"/>
      <c r="C170" s="9"/>
      <c r="D170" s="9"/>
      <c r="E170" s="9"/>
      <c r="F170" s="1085" t="s">
        <v>686</v>
      </c>
      <c r="G170" s="1086"/>
      <c r="H170" s="1086"/>
      <c r="I170" s="460"/>
      <c r="J170" s="463"/>
      <c r="K170" s="462"/>
      <c r="L170" s="503"/>
      <c r="M170" s="720"/>
      <c r="N170" s="336"/>
      <c r="P170" s="555"/>
      <c r="Q170" s="673"/>
      <c r="R170" s="686"/>
      <c r="S170" s="266"/>
      <c r="T170" s="292"/>
    </row>
    <row r="171" spans="2:20" ht="15.75" customHeight="1" x14ac:dyDescent="0.2">
      <c r="B171" s="102"/>
      <c r="C171" s="9"/>
      <c r="D171" s="9"/>
      <c r="E171" s="9"/>
      <c r="F171" s="85" t="s">
        <v>271</v>
      </c>
      <c r="G171" s="85" t="s">
        <v>272</v>
      </c>
      <c r="H171" s="109"/>
      <c r="I171" s="460" t="s">
        <v>83</v>
      </c>
      <c r="J171" s="463">
        <v>0</v>
      </c>
      <c r="K171" s="462">
        <f>N$3</f>
        <v>1</v>
      </c>
      <c r="L171" s="503">
        <f t="shared" si="31"/>
        <v>0</v>
      </c>
      <c r="M171" s="720">
        <v>1</v>
      </c>
      <c r="N171" s="336">
        <f>L171*M171</f>
        <v>0</v>
      </c>
      <c r="P171" s="555">
        <f>SUM(L171)</f>
        <v>0</v>
      </c>
      <c r="Q171" s="673">
        <v>0</v>
      </c>
      <c r="R171" s="686">
        <f>SUM(N171*Q171)</f>
        <v>0</v>
      </c>
      <c r="S171" s="266">
        <f>SUM(N171-R171)</f>
        <v>0</v>
      </c>
      <c r="T171" s="293"/>
    </row>
    <row r="172" spans="2:20" ht="15.75" customHeight="1" x14ac:dyDescent="0.2">
      <c r="B172" s="102"/>
      <c r="C172" s="9"/>
      <c r="D172" s="9"/>
      <c r="E172" s="9"/>
      <c r="F172" s="85" t="s">
        <v>273</v>
      </c>
      <c r="G172" s="85" t="s">
        <v>274</v>
      </c>
      <c r="H172" s="109"/>
      <c r="I172" s="460" t="s">
        <v>83</v>
      </c>
      <c r="J172" s="463">
        <v>0</v>
      </c>
      <c r="K172" s="462">
        <f>N$3</f>
        <v>1</v>
      </c>
      <c r="L172" s="503">
        <f t="shared" si="31"/>
        <v>0</v>
      </c>
      <c r="M172" s="720">
        <v>1</v>
      </c>
      <c r="N172" s="336">
        <f>L172*M172</f>
        <v>0</v>
      </c>
      <c r="P172" s="555">
        <f>SUM(L172)</f>
        <v>0</v>
      </c>
      <c r="Q172" s="673">
        <v>0</v>
      </c>
      <c r="R172" s="686">
        <f>SUM(N172*Q172)</f>
        <v>0</v>
      </c>
      <c r="S172" s="266">
        <f>SUM(N172-R172)</f>
        <v>0</v>
      </c>
      <c r="T172" s="293"/>
    </row>
    <row r="173" spans="2:20" ht="15.75" customHeight="1" x14ac:dyDescent="0.2">
      <c r="B173" s="102"/>
      <c r="C173" s="9"/>
      <c r="D173" s="9"/>
      <c r="E173" s="85" t="s">
        <v>275</v>
      </c>
      <c r="F173" s="85" t="s">
        <v>276</v>
      </c>
      <c r="G173" s="9"/>
      <c r="H173" s="27"/>
      <c r="I173" s="460" t="s">
        <v>83</v>
      </c>
      <c r="J173" s="463">
        <v>0</v>
      </c>
      <c r="K173" s="462">
        <f>N$3</f>
        <v>1</v>
      </c>
      <c r="L173" s="503">
        <f t="shared" si="31"/>
        <v>0</v>
      </c>
      <c r="M173" s="720">
        <v>1</v>
      </c>
      <c r="N173" s="336">
        <f>L173*M173</f>
        <v>0</v>
      </c>
      <c r="P173" s="555">
        <f>SUM(L173)</f>
        <v>0</v>
      </c>
      <c r="Q173" s="673">
        <v>0</v>
      </c>
      <c r="R173" s="686">
        <f>SUM(N173*Q173)</f>
        <v>0</v>
      </c>
      <c r="S173" s="266">
        <f>SUM(N173-R173)</f>
        <v>0</v>
      </c>
      <c r="T173" s="293"/>
    </row>
    <row r="174" spans="2:20" ht="51.75" customHeight="1" x14ac:dyDescent="0.2">
      <c r="B174" s="102"/>
      <c r="C174" s="9"/>
      <c r="D174" s="9"/>
      <c r="E174" s="9"/>
      <c r="F174" s="1085" t="s">
        <v>687</v>
      </c>
      <c r="G174" s="1086"/>
      <c r="H174" s="1086"/>
      <c r="I174" s="460"/>
      <c r="J174" s="463"/>
      <c r="K174" s="462"/>
      <c r="L174" s="503"/>
      <c r="M174" s="720"/>
      <c r="N174" s="336"/>
      <c r="P174" s="555"/>
      <c r="Q174" s="673"/>
      <c r="R174" s="686"/>
      <c r="S174" s="266"/>
      <c r="T174" s="292"/>
    </row>
    <row r="175" spans="2:20" ht="15.75" customHeight="1" x14ac:dyDescent="0.2">
      <c r="B175" s="102"/>
      <c r="C175" s="9"/>
      <c r="D175" s="110" t="s">
        <v>277</v>
      </c>
      <c r="E175" s="110"/>
      <c r="F175" s="116"/>
      <c r="G175" s="118"/>
      <c r="H175" s="434"/>
      <c r="I175" s="482"/>
      <c r="J175" s="485"/>
      <c r="K175" s="484"/>
      <c r="L175" s="514"/>
      <c r="M175" s="1031"/>
      <c r="N175" s="288">
        <f>SUM(N176:N189)</f>
        <v>0</v>
      </c>
      <c r="P175" s="559"/>
      <c r="Q175" s="678"/>
      <c r="R175" s="690">
        <f>SUM(R176:R189)</f>
        <v>0</v>
      </c>
      <c r="S175" s="702">
        <f>SUM(S176:S189)</f>
        <v>0</v>
      </c>
      <c r="T175" s="296"/>
    </row>
    <row r="176" spans="2:20" ht="15.75" customHeight="1" x14ac:dyDescent="0.2">
      <c r="B176" s="102"/>
      <c r="C176" s="9"/>
      <c r="D176" s="9"/>
      <c r="E176" s="85" t="s">
        <v>278</v>
      </c>
      <c r="F176" s="85" t="s">
        <v>279</v>
      </c>
      <c r="G176" s="9"/>
      <c r="H176" s="27"/>
      <c r="I176" s="460"/>
      <c r="J176" s="463"/>
      <c r="K176" s="462"/>
      <c r="L176" s="662"/>
      <c r="M176" s="720"/>
      <c r="N176" s="336"/>
      <c r="P176" s="555"/>
      <c r="Q176" s="673"/>
      <c r="R176" s="686"/>
      <c r="S176" s="266"/>
      <c r="T176" s="292"/>
    </row>
    <row r="177" spans="2:20" ht="68.25" customHeight="1" x14ac:dyDescent="0.2">
      <c r="B177" s="102"/>
      <c r="C177" s="9"/>
      <c r="D177" s="9"/>
      <c r="E177" s="9"/>
      <c r="F177" s="1085" t="s">
        <v>688</v>
      </c>
      <c r="G177" s="1086"/>
      <c r="H177" s="1086"/>
      <c r="I177" s="460"/>
      <c r="J177" s="463"/>
      <c r="K177" s="462"/>
      <c r="L177" s="503"/>
      <c r="M177" s="720"/>
      <c r="N177" s="336"/>
      <c r="P177" s="554"/>
      <c r="Q177" s="672"/>
      <c r="R177" s="687"/>
      <c r="S177" s="248"/>
      <c r="T177" s="292"/>
    </row>
    <row r="178" spans="2:20" ht="15.75" customHeight="1" x14ac:dyDescent="0.2">
      <c r="B178" s="102"/>
      <c r="C178" s="9"/>
      <c r="D178" s="9"/>
      <c r="E178" s="9"/>
      <c r="F178" s="85" t="s">
        <v>280</v>
      </c>
      <c r="G178" s="85" t="s">
        <v>281</v>
      </c>
      <c r="H178" s="109"/>
      <c r="I178" s="460" t="s">
        <v>189</v>
      </c>
      <c r="J178" s="463">
        <v>0</v>
      </c>
      <c r="K178" s="462">
        <f>N$3</f>
        <v>1</v>
      </c>
      <c r="L178" s="503">
        <f t="shared" ref="L178:L189" si="32">J178*K178</f>
        <v>0</v>
      </c>
      <c r="M178" s="720">
        <v>1</v>
      </c>
      <c r="N178" s="336">
        <f>L178*M178</f>
        <v>0</v>
      </c>
      <c r="P178" s="555">
        <f>SUM(L178)</f>
        <v>0</v>
      </c>
      <c r="Q178" s="673">
        <v>0</v>
      </c>
      <c r="R178" s="686">
        <f>SUM(N178*Q178)</f>
        <v>0</v>
      </c>
      <c r="S178" s="266">
        <f>SUM(N178-R178)</f>
        <v>0</v>
      </c>
      <c r="T178" s="293"/>
    </row>
    <row r="179" spans="2:20" ht="15.75" customHeight="1" x14ac:dyDescent="0.2">
      <c r="B179" s="102"/>
      <c r="C179" s="9"/>
      <c r="D179" s="9"/>
      <c r="E179" s="9"/>
      <c r="F179" s="85" t="s">
        <v>282</v>
      </c>
      <c r="G179" s="85" t="s">
        <v>283</v>
      </c>
      <c r="H179" s="109"/>
      <c r="I179" s="460" t="s">
        <v>189</v>
      </c>
      <c r="J179" s="463">
        <v>0</v>
      </c>
      <c r="K179" s="462">
        <f>N$3</f>
        <v>1</v>
      </c>
      <c r="L179" s="503">
        <f t="shared" si="32"/>
        <v>0</v>
      </c>
      <c r="M179" s="720">
        <v>1</v>
      </c>
      <c r="N179" s="336">
        <f>L179*M179</f>
        <v>0</v>
      </c>
      <c r="P179" s="555">
        <f>SUM(L179)</f>
        <v>0</v>
      </c>
      <c r="Q179" s="673">
        <v>0</v>
      </c>
      <c r="R179" s="686">
        <f>SUM(N179*Q179)</f>
        <v>0</v>
      </c>
      <c r="S179" s="266">
        <f>SUM(N179-R179)</f>
        <v>0</v>
      </c>
      <c r="T179" s="293"/>
    </row>
    <row r="180" spans="2:20" ht="15.75" customHeight="1" x14ac:dyDescent="0.2">
      <c r="B180" s="102"/>
      <c r="C180" s="9"/>
      <c r="D180" s="9"/>
      <c r="E180" s="9"/>
      <c r="F180" s="85" t="s">
        <v>284</v>
      </c>
      <c r="G180" s="85" t="s">
        <v>285</v>
      </c>
      <c r="H180" s="109"/>
      <c r="I180" s="460" t="s">
        <v>189</v>
      </c>
      <c r="J180" s="463">
        <v>0</v>
      </c>
      <c r="K180" s="462">
        <f>N$3</f>
        <v>1</v>
      </c>
      <c r="L180" s="503">
        <f t="shared" si="32"/>
        <v>0</v>
      </c>
      <c r="M180" s="720">
        <v>1</v>
      </c>
      <c r="N180" s="336">
        <f>L180*M180</f>
        <v>0</v>
      </c>
      <c r="P180" s="555">
        <f>SUM(L180)</f>
        <v>0</v>
      </c>
      <c r="Q180" s="673">
        <v>0</v>
      </c>
      <c r="R180" s="686">
        <f>SUM(N180*Q180)</f>
        <v>0</v>
      </c>
      <c r="S180" s="266">
        <f>SUM(N180-R180)</f>
        <v>0</v>
      </c>
      <c r="T180" s="293"/>
    </row>
    <row r="181" spans="2:20" ht="15.75" customHeight="1" x14ac:dyDescent="0.2">
      <c r="B181" s="102"/>
      <c r="C181" s="9"/>
      <c r="D181" s="9"/>
      <c r="E181" s="85" t="s">
        <v>286</v>
      </c>
      <c r="F181" s="85" t="s">
        <v>287</v>
      </c>
      <c r="G181" s="9"/>
      <c r="H181" s="27"/>
      <c r="I181" s="460"/>
      <c r="J181" s="463"/>
      <c r="K181" s="462"/>
      <c r="L181" s="503"/>
      <c r="M181" s="720"/>
      <c r="N181" s="336"/>
      <c r="P181" s="554"/>
      <c r="Q181" s="672"/>
      <c r="R181" s="696"/>
      <c r="S181" s="632"/>
      <c r="T181" s="292"/>
    </row>
    <row r="182" spans="2:20" ht="72" customHeight="1" x14ac:dyDescent="0.2">
      <c r="B182" s="102"/>
      <c r="C182" s="9"/>
      <c r="D182" s="9"/>
      <c r="E182" s="9"/>
      <c r="F182" s="1085" t="s">
        <v>689</v>
      </c>
      <c r="G182" s="1086"/>
      <c r="H182" s="1086"/>
      <c r="I182" s="460"/>
      <c r="J182" s="463"/>
      <c r="K182" s="462"/>
      <c r="L182" s="503"/>
      <c r="M182" s="720"/>
      <c r="N182" s="336"/>
      <c r="P182" s="554"/>
      <c r="Q182" s="672"/>
      <c r="R182" s="688"/>
      <c r="S182" s="271"/>
      <c r="T182" s="292"/>
    </row>
    <row r="183" spans="2:20" ht="15.75" customHeight="1" x14ac:dyDescent="0.2">
      <c r="B183" s="102"/>
      <c r="C183" s="9"/>
      <c r="D183" s="9"/>
      <c r="E183" s="9"/>
      <c r="F183" s="85" t="s">
        <v>288</v>
      </c>
      <c r="G183" s="85" t="s">
        <v>289</v>
      </c>
      <c r="H183" s="109"/>
      <c r="I183" s="460" t="s">
        <v>83</v>
      </c>
      <c r="J183" s="463">
        <v>0</v>
      </c>
      <c r="K183" s="462">
        <f>N$3</f>
        <v>1</v>
      </c>
      <c r="L183" s="503">
        <f t="shared" si="32"/>
        <v>0</v>
      </c>
      <c r="M183" s="720">
        <v>1</v>
      </c>
      <c r="N183" s="336">
        <f>L183*M183</f>
        <v>0</v>
      </c>
      <c r="P183" s="555">
        <f>SUM(L183)</f>
        <v>0</v>
      </c>
      <c r="Q183" s="673">
        <v>0</v>
      </c>
      <c r="R183" s="686">
        <f>SUM(N183*Q183)</f>
        <v>0</v>
      </c>
      <c r="S183" s="266">
        <f>SUM(N183-R183)</f>
        <v>0</v>
      </c>
      <c r="T183" s="293"/>
    </row>
    <row r="184" spans="2:20" ht="15.75" customHeight="1" x14ac:dyDescent="0.2">
      <c r="B184" s="102"/>
      <c r="C184" s="9"/>
      <c r="D184" s="9"/>
      <c r="E184" s="9"/>
      <c r="F184" s="85" t="s">
        <v>290</v>
      </c>
      <c r="G184" s="85" t="s">
        <v>291</v>
      </c>
      <c r="H184" s="109"/>
      <c r="I184" s="460" t="s">
        <v>83</v>
      </c>
      <c r="J184" s="463">
        <v>0</v>
      </c>
      <c r="K184" s="462">
        <f>N$3</f>
        <v>1</v>
      </c>
      <c r="L184" s="503">
        <f t="shared" si="32"/>
        <v>0</v>
      </c>
      <c r="M184" s="720">
        <v>1</v>
      </c>
      <c r="N184" s="336">
        <f>L184*M184</f>
        <v>0</v>
      </c>
      <c r="P184" s="555">
        <f>SUM(L184)</f>
        <v>0</v>
      </c>
      <c r="Q184" s="673">
        <v>0</v>
      </c>
      <c r="R184" s="686">
        <f>SUM(N184*Q184)</f>
        <v>0</v>
      </c>
      <c r="S184" s="266">
        <f>SUM(N184-R184)</f>
        <v>0</v>
      </c>
      <c r="T184" s="293"/>
    </row>
    <row r="185" spans="2:20" ht="15.75" customHeight="1" x14ac:dyDescent="0.2">
      <c r="B185" s="102"/>
      <c r="C185" s="9"/>
      <c r="D185" s="9"/>
      <c r="E185" s="9"/>
      <c r="F185" s="85" t="s">
        <v>292</v>
      </c>
      <c r="G185" s="85" t="s">
        <v>293</v>
      </c>
      <c r="H185" s="109"/>
      <c r="I185" s="460" t="s">
        <v>83</v>
      </c>
      <c r="J185" s="463">
        <v>0</v>
      </c>
      <c r="K185" s="462">
        <f>N$3</f>
        <v>1</v>
      </c>
      <c r="L185" s="503">
        <f t="shared" si="32"/>
        <v>0</v>
      </c>
      <c r="M185" s="720">
        <v>1</v>
      </c>
      <c r="N185" s="336">
        <f>L185*M185</f>
        <v>0</v>
      </c>
      <c r="P185" s="555">
        <f>SUM(L185)</f>
        <v>0</v>
      </c>
      <c r="Q185" s="673">
        <v>0</v>
      </c>
      <c r="R185" s="686">
        <f>SUM(N185*Q185)</f>
        <v>0</v>
      </c>
      <c r="S185" s="266">
        <f>SUM(N185-R185)</f>
        <v>0</v>
      </c>
      <c r="T185" s="293"/>
    </row>
    <row r="186" spans="2:20" ht="15.75" customHeight="1" x14ac:dyDescent="0.2">
      <c r="B186" s="102"/>
      <c r="C186" s="9"/>
      <c r="D186" s="9"/>
      <c r="E186" s="85" t="s">
        <v>294</v>
      </c>
      <c r="F186" s="85" t="s">
        <v>295</v>
      </c>
      <c r="G186" s="9"/>
      <c r="H186" s="27"/>
      <c r="I186" s="460"/>
      <c r="J186" s="463"/>
      <c r="K186" s="462"/>
      <c r="L186" s="503"/>
      <c r="M186" s="720"/>
      <c r="N186" s="336"/>
      <c r="P186" s="554"/>
      <c r="Q186" s="672"/>
      <c r="R186" s="688"/>
      <c r="S186" s="271"/>
      <c r="T186" s="292"/>
    </row>
    <row r="187" spans="2:20" ht="69.75" customHeight="1" x14ac:dyDescent="0.2">
      <c r="B187" s="102"/>
      <c r="C187" s="9"/>
      <c r="D187" s="9"/>
      <c r="E187" s="9"/>
      <c r="F187" s="1085" t="s">
        <v>690</v>
      </c>
      <c r="G187" s="1086"/>
      <c r="H187" s="1086"/>
      <c r="I187" s="460"/>
      <c r="J187" s="463"/>
      <c r="K187" s="462"/>
      <c r="L187" s="503"/>
      <c r="M187" s="720"/>
      <c r="N187" s="336"/>
      <c r="P187" s="554"/>
      <c r="Q187" s="672"/>
      <c r="R187" s="688"/>
      <c r="S187" s="271"/>
      <c r="T187" s="292"/>
    </row>
    <row r="188" spans="2:20" ht="15.75" customHeight="1" x14ac:dyDescent="0.2">
      <c r="B188" s="102"/>
      <c r="C188" s="9"/>
      <c r="D188" s="9"/>
      <c r="E188" s="9"/>
      <c r="F188" s="85" t="s">
        <v>296</v>
      </c>
      <c r="G188" s="85" t="s">
        <v>297</v>
      </c>
      <c r="H188" s="109"/>
      <c r="I188" s="460" t="s">
        <v>83</v>
      </c>
      <c r="J188" s="463">
        <v>0</v>
      </c>
      <c r="K188" s="462">
        <f>N$3</f>
        <v>1</v>
      </c>
      <c r="L188" s="503">
        <f t="shared" si="32"/>
        <v>0</v>
      </c>
      <c r="M188" s="720">
        <v>1</v>
      </c>
      <c r="N188" s="336">
        <f>L188*M188</f>
        <v>0</v>
      </c>
      <c r="P188" s="555">
        <f>SUM(L188)</f>
        <v>0</v>
      </c>
      <c r="Q188" s="673">
        <v>0</v>
      </c>
      <c r="R188" s="686">
        <f>SUM(N188*Q188)</f>
        <v>0</v>
      </c>
      <c r="S188" s="266">
        <f>SUM(N188-R188)</f>
        <v>0</v>
      </c>
      <c r="T188" s="293"/>
    </row>
    <row r="189" spans="2:20" ht="15.75" customHeight="1" x14ac:dyDescent="0.2">
      <c r="B189" s="102"/>
      <c r="C189" s="9"/>
      <c r="D189" s="9"/>
      <c r="E189" s="9"/>
      <c r="F189" s="85" t="s">
        <v>298</v>
      </c>
      <c r="G189" s="85" t="s">
        <v>299</v>
      </c>
      <c r="H189" s="109"/>
      <c r="I189" s="460" t="s">
        <v>83</v>
      </c>
      <c r="J189" s="463">
        <v>0</v>
      </c>
      <c r="K189" s="462">
        <f>N$3</f>
        <v>1</v>
      </c>
      <c r="L189" s="503">
        <f t="shared" si="32"/>
        <v>0</v>
      </c>
      <c r="M189" s="720">
        <v>1</v>
      </c>
      <c r="N189" s="336">
        <f>L189*M189</f>
        <v>0</v>
      </c>
      <c r="P189" s="555">
        <f>SUM(L189)</f>
        <v>0</v>
      </c>
      <c r="Q189" s="673">
        <v>0</v>
      </c>
      <c r="R189" s="686">
        <f>SUM(N189*Q189)</f>
        <v>0</v>
      </c>
      <c r="S189" s="266">
        <f>SUM(N189-R189)</f>
        <v>0</v>
      </c>
      <c r="T189" s="293"/>
    </row>
    <row r="190" spans="2:20" ht="15.75" customHeight="1" x14ac:dyDescent="0.2">
      <c r="B190" s="102"/>
      <c r="C190" s="9"/>
      <c r="D190" s="110" t="s">
        <v>300</v>
      </c>
      <c r="E190" s="110"/>
      <c r="F190" s="116"/>
      <c r="G190" s="118"/>
      <c r="H190" s="434"/>
      <c r="I190" s="473"/>
      <c r="J190" s="476"/>
      <c r="K190" s="475"/>
      <c r="L190" s="659"/>
      <c r="M190" s="1024"/>
      <c r="N190" s="286">
        <f>SUM(N191:N201)</f>
        <v>0</v>
      </c>
      <c r="P190" s="559"/>
      <c r="Q190" s="678"/>
      <c r="R190" s="685">
        <f>SUM(R191:R201)</f>
        <v>0</v>
      </c>
      <c r="S190" s="316">
        <f>SUM(S191:S201)</f>
        <v>0</v>
      </c>
      <c r="T190" s="296"/>
    </row>
    <row r="191" spans="2:20" ht="15.75" customHeight="1" x14ac:dyDescent="0.2">
      <c r="B191" s="102"/>
      <c r="C191" s="9"/>
      <c r="D191" s="9"/>
      <c r="E191" s="85" t="s">
        <v>301</v>
      </c>
      <c r="F191" s="85" t="s">
        <v>302</v>
      </c>
      <c r="G191" s="9"/>
      <c r="H191" s="27"/>
      <c r="I191" s="460"/>
      <c r="J191" s="463"/>
      <c r="K191" s="462"/>
      <c r="L191" s="662"/>
      <c r="M191" s="720"/>
      <c r="N191" s="336"/>
      <c r="P191" s="554"/>
      <c r="Q191" s="672"/>
      <c r="R191" s="688"/>
      <c r="S191" s="271"/>
      <c r="T191" s="292"/>
    </row>
    <row r="192" spans="2:20" ht="68.25" customHeight="1" x14ac:dyDescent="0.2">
      <c r="B192" s="102"/>
      <c r="C192" s="9"/>
      <c r="D192" s="9"/>
      <c r="E192" s="9"/>
      <c r="F192" s="1085" t="s">
        <v>691</v>
      </c>
      <c r="G192" s="1086"/>
      <c r="H192" s="1086"/>
      <c r="I192" s="460"/>
      <c r="J192" s="463"/>
      <c r="K192" s="462"/>
      <c r="L192" s="662"/>
      <c r="M192" s="720"/>
      <c r="N192" s="336"/>
      <c r="P192" s="554"/>
      <c r="Q192" s="672"/>
      <c r="R192" s="688"/>
      <c r="S192" s="271"/>
      <c r="T192" s="292"/>
    </row>
    <row r="193" spans="2:20" ht="15.75" customHeight="1" x14ac:dyDescent="0.2">
      <c r="B193" s="102"/>
      <c r="C193" s="9"/>
      <c r="D193" s="9"/>
      <c r="E193" s="9"/>
      <c r="F193" s="85" t="s">
        <v>303</v>
      </c>
      <c r="G193" s="85" t="s">
        <v>304</v>
      </c>
      <c r="H193" s="109"/>
      <c r="I193" s="460" t="s">
        <v>189</v>
      </c>
      <c r="J193" s="463">
        <v>0</v>
      </c>
      <c r="K193" s="462">
        <f>N$3</f>
        <v>1</v>
      </c>
      <c r="L193" s="503">
        <f t="shared" ref="L193:L200" si="33">J193*K193</f>
        <v>0</v>
      </c>
      <c r="M193" s="720">
        <v>1</v>
      </c>
      <c r="N193" s="336">
        <f>L193*M193</f>
        <v>0</v>
      </c>
      <c r="P193" s="555">
        <f>SUM(L193)</f>
        <v>0</v>
      </c>
      <c r="Q193" s="673">
        <v>0</v>
      </c>
      <c r="R193" s="686">
        <f>SUM(N193*Q193)</f>
        <v>0</v>
      </c>
      <c r="S193" s="266">
        <f>SUM(N193-R193)</f>
        <v>0</v>
      </c>
      <c r="T193" s="293"/>
    </row>
    <row r="194" spans="2:20" ht="15.75" customHeight="1" x14ac:dyDescent="0.2">
      <c r="B194" s="102"/>
      <c r="C194" s="9"/>
      <c r="D194" s="9"/>
      <c r="E194" s="9"/>
      <c r="F194" s="85" t="s">
        <v>305</v>
      </c>
      <c r="G194" s="85" t="s">
        <v>306</v>
      </c>
      <c r="H194" s="109"/>
      <c r="I194" s="460" t="s">
        <v>189</v>
      </c>
      <c r="J194" s="463">
        <v>0</v>
      </c>
      <c r="K194" s="462">
        <f>N$3</f>
        <v>1</v>
      </c>
      <c r="L194" s="503">
        <f t="shared" si="33"/>
        <v>0</v>
      </c>
      <c r="M194" s="720">
        <v>1</v>
      </c>
      <c r="N194" s="336">
        <f>L194*M194</f>
        <v>0</v>
      </c>
      <c r="P194" s="555">
        <f>SUM(L194)</f>
        <v>0</v>
      </c>
      <c r="Q194" s="673">
        <v>0</v>
      </c>
      <c r="R194" s="686">
        <f>SUM(N194*Q194)</f>
        <v>0</v>
      </c>
      <c r="S194" s="266">
        <f>SUM(N194-R194)</f>
        <v>0</v>
      </c>
      <c r="T194" s="293"/>
    </row>
    <row r="195" spans="2:20" ht="15.75" customHeight="1" x14ac:dyDescent="0.2">
      <c r="B195" s="102"/>
      <c r="C195" s="9"/>
      <c r="D195" s="9"/>
      <c r="E195" s="9"/>
      <c r="F195" s="85" t="s">
        <v>307</v>
      </c>
      <c r="G195" s="85" t="s">
        <v>308</v>
      </c>
      <c r="H195" s="109"/>
      <c r="I195" s="460" t="s">
        <v>189</v>
      </c>
      <c r="J195" s="463">
        <v>0</v>
      </c>
      <c r="K195" s="462">
        <f>N$3</f>
        <v>1</v>
      </c>
      <c r="L195" s="503">
        <f t="shared" si="33"/>
        <v>0</v>
      </c>
      <c r="M195" s="720">
        <v>1</v>
      </c>
      <c r="N195" s="336">
        <f>L195*M195</f>
        <v>0</v>
      </c>
      <c r="P195" s="555">
        <f>SUM(L195)</f>
        <v>0</v>
      </c>
      <c r="Q195" s="673">
        <v>0</v>
      </c>
      <c r="R195" s="686">
        <f>SUM(N195*Q195)</f>
        <v>0</v>
      </c>
      <c r="S195" s="266">
        <f>SUM(N195-R195)</f>
        <v>0</v>
      </c>
      <c r="T195" s="293"/>
    </row>
    <row r="196" spans="2:20" ht="15.75" customHeight="1" x14ac:dyDescent="0.2">
      <c r="B196" s="102"/>
      <c r="C196" s="9"/>
      <c r="D196" s="9"/>
      <c r="E196" s="85" t="s">
        <v>309</v>
      </c>
      <c r="F196" s="85" t="s">
        <v>310</v>
      </c>
      <c r="G196" s="9"/>
      <c r="H196" s="27"/>
      <c r="I196" s="460"/>
      <c r="J196" s="463"/>
      <c r="K196" s="462"/>
      <c r="L196" s="503"/>
      <c r="M196" s="720"/>
      <c r="N196" s="336"/>
      <c r="P196" s="554"/>
      <c r="Q196" s="672"/>
      <c r="R196" s="688"/>
      <c r="S196" s="271"/>
      <c r="T196" s="292"/>
    </row>
    <row r="197" spans="2:20" ht="69" customHeight="1" x14ac:dyDescent="0.2">
      <c r="B197" s="102"/>
      <c r="C197" s="9"/>
      <c r="D197" s="9"/>
      <c r="E197" s="9"/>
      <c r="F197" s="1085" t="s">
        <v>692</v>
      </c>
      <c r="G197" s="1086"/>
      <c r="H197" s="1086"/>
      <c r="I197" s="460"/>
      <c r="J197" s="463"/>
      <c r="K197" s="462"/>
      <c r="L197" s="503"/>
      <c r="M197" s="720"/>
      <c r="N197" s="336"/>
      <c r="P197" s="554"/>
      <c r="Q197" s="672"/>
      <c r="R197" s="688"/>
      <c r="S197" s="271"/>
      <c r="T197" s="292"/>
    </row>
    <row r="198" spans="2:20" ht="15.75" customHeight="1" x14ac:dyDescent="0.2">
      <c r="B198" s="102"/>
      <c r="C198" s="9"/>
      <c r="D198" s="9"/>
      <c r="E198" s="9"/>
      <c r="F198" s="85" t="s">
        <v>311</v>
      </c>
      <c r="G198" s="85" t="s">
        <v>306</v>
      </c>
      <c r="H198" s="109"/>
      <c r="I198" s="460" t="s">
        <v>189</v>
      </c>
      <c r="J198" s="463">
        <v>0</v>
      </c>
      <c r="K198" s="462">
        <f>N$3</f>
        <v>1</v>
      </c>
      <c r="L198" s="503">
        <f t="shared" si="33"/>
        <v>0</v>
      </c>
      <c r="M198" s="720">
        <v>1</v>
      </c>
      <c r="N198" s="336">
        <f>L198*M198</f>
        <v>0</v>
      </c>
      <c r="P198" s="555">
        <f>SUM(L198)</f>
        <v>0</v>
      </c>
      <c r="Q198" s="673">
        <v>0</v>
      </c>
      <c r="R198" s="686">
        <f>SUM(N198*Q198)</f>
        <v>0</v>
      </c>
      <c r="S198" s="266">
        <f>SUM(N198-R198)</f>
        <v>0</v>
      </c>
      <c r="T198" s="293"/>
    </row>
    <row r="199" spans="2:20" ht="15.75" customHeight="1" x14ac:dyDescent="0.2">
      <c r="B199" s="102"/>
      <c r="C199" s="9"/>
      <c r="D199" s="9"/>
      <c r="E199" s="9"/>
      <c r="F199" s="85" t="s">
        <v>312</v>
      </c>
      <c r="G199" s="85" t="s">
        <v>308</v>
      </c>
      <c r="H199" s="109"/>
      <c r="I199" s="460" t="s">
        <v>189</v>
      </c>
      <c r="J199" s="463">
        <v>0</v>
      </c>
      <c r="K199" s="462">
        <f>N$3</f>
        <v>1</v>
      </c>
      <c r="L199" s="503">
        <f t="shared" si="33"/>
        <v>0</v>
      </c>
      <c r="M199" s="720">
        <v>1</v>
      </c>
      <c r="N199" s="336">
        <f>L199*M199</f>
        <v>0</v>
      </c>
      <c r="P199" s="555">
        <f>SUM(L199)</f>
        <v>0</v>
      </c>
      <c r="Q199" s="673">
        <v>0</v>
      </c>
      <c r="R199" s="686">
        <f>SUM(N199*Q199)</f>
        <v>0</v>
      </c>
      <c r="S199" s="266">
        <f>SUM(N199-R199)</f>
        <v>0</v>
      </c>
      <c r="T199" s="293"/>
    </row>
    <row r="200" spans="2:20" ht="15.75" customHeight="1" x14ac:dyDescent="0.2">
      <c r="B200" s="102"/>
      <c r="C200" s="9"/>
      <c r="D200" s="9"/>
      <c r="E200" s="85" t="s">
        <v>313</v>
      </c>
      <c r="F200" s="85" t="s">
        <v>314</v>
      </c>
      <c r="G200" s="9"/>
      <c r="H200" s="27"/>
      <c r="I200" s="460" t="s">
        <v>83</v>
      </c>
      <c r="J200" s="463">
        <v>0</v>
      </c>
      <c r="K200" s="462">
        <f>N$3</f>
        <v>1</v>
      </c>
      <c r="L200" s="503">
        <f t="shared" si="33"/>
        <v>0</v>
      </c>
      <c r="M200" s="720">
        <v>1</v>
      </c>
      <c r="N200" s="336">
        <f>L200*M200</f>
        <v>0</v>
      </c>
      <c r="P200" s="555">
        <f>SUM(L200)</f>
        <v>0</v>
      </c>
      <c r="Q200" s="673">
        <v>0</v>
      </c>
      <c r="R200" s="686">
        <f>SUM(N200*Q200)</f>
        <v>0</v>
      </c>
      <c r="S200" s="266">
        <f>SUM(N200-R200)</f>
        <v>0</v>
      </c>
      <c r="T200" s="293"/>
    </row>
    <row r="201" spans="2:20" ht="69" customHeight="1" x14ac:dyDescent="0.2">
      <c r="B201" s="102"/>
      <c r="C201" s="9"/>
      <c r="D201" s="9"/>
      <c r="E201" s="9"/>
      <c r="F201" s="1085" t="s">
        <v>693</v>
      </c>
      <c r="G201" s="1086"/>
      <c r="H201" s="1086"/>
      <c r="I201" s="460"/>
      <c r="J201" s="463"/>
      <c r="K201" s="462"/>
      <c r="L201" s="503"/>
      <c r="M201" s="720"/>
      <c r="N201" s="336"/>
      <c r="P201" s="554"/>
      <c r="Q201" s="672"/>
      <c r="R201" s="688"/>
      <c r="S201" s="271"/>
      <c r="T201" s="292"/>
    </row>
    <row r="202" spans="2:20" ht="15.75" customHeight="1" x14ac:dyDescent="0.2">
      <c r="B202" s="102"/>
      <c r="C202" s="9"/>
      <c r="D202" s="110" t="s">
        <v>315</v>
      </c>
      <c r="E202" s="110"/>
      <c r="F202" s="116"/>
      <c r="G202" s="118"/>
      <c r="H202" s="434"/>
      <c r="I202" s="473"/>
      <c r="J202" s="476"/>
      <c r="K202" s="475"/>
      <c r="L202" s="659"/>
      <c r="M202" s="1024"/>
      <c r="N202" s="286">
        <f>SUM(N203:N208)</f>
        <v>0</v>
      </c>
      <c r="P202" s="559"/>
      <c r="Q202" s="678"/>
      <c r="R202" s="685">
        <f>SUM(R203:R208)</f>
        <v>0</v>
      </c>
      <c r="S202" s="316">
        <f>SUM(S203:S208)</f>
        <v>0</v>
      </c>
      <c r="T202" s="296"/>
    </row>
    <row r="203" spans="2:20" ht="15.75" customHeight="1" x14ac:dyDescent="0.2">
      <c r="B203" s="102"/>
      <c r="C203" s="9"/>
      <c r="D203" s="9"/>
      <c r="E203" s="85" t="s">
        <v>316</v>
      </c>
      <c r="F203" s="85" t="s">
        <v>317</v>
      </c>
      <c r="G203" s="9"/>
      <c r="H203" s="27"/>
      <c r="I203" s="460"/>
      <c r="J203" s="463"/>
      <c r="K203" s="462"/>
      <c r="L203" s="662"/>
      <c r="M203" s="720"/>
      <c r="N203" s="336"/>
      <c r="P203" s="554"/>
      <c r="Q203" s="672"/>
      <c r="R203" s="688"/>
      <c r="S203" s="271"/>
      <c r="T203" s="292"/>
    </row>
    <row r="204" spans="2:20" ht="64.5" customHeight="1" x14ac:dyDescent="0.2">
      <c r="B204" s="102"/>
      <c r="C204" s="9"/>
      <c r="D204" s="9"/>
      <c r="E204" s="9"/>
      <c r="F204" s="1085" t="s">
        <v>694</v>
      </c>
      <c r="G204" s="1086"/>
      <c r="H204" s="1086"/>
      <c r="I204" s="460"/>
      <c r="J204" s="463"/>
      <c r="K204" s="462"/>
      <c r="L204" s="662"/>
      <c r="M204" s="720"/>
      <c r="N204" s="336"/>
      <c r="P204" s="554"/>
      <c r="Q204" s="672"/>
      <c r="R204" s="688"/>
      <c r="S204" s="271"/>
      <c r="T204" s="292"/>
    </row>
    <row r="205" spans="2:20" ht="15.75" customHeight="1" x14ac:dyDescent="0.2">
      <c r="B205" s="102"/>
      <c r="C205" s="9"/>
      <c r="D205" s="9"/>
      <c r="E205" s="9"/>
      <c r="F205" s="85" t="s">
        <v>318</v>
      </c>
      <c r="G205" s="85" t="s">
        <v>304</v>
      </c>
      <c r="H205" s="109"/>
      <c r="I205" s="460" t="s">
        <v>189</v>
      </c>
      <c r="J205" s="463">
        <v>0</v>
      </c>
      <c r="K205" s="462">
        <f>N$3</f>
        <v>1</v>
      </c>
      <c r="L205" s="503">
        <f t="shared" ref="L205:L207" si="34">J205*K205</f>
        <v>0</v>
      </c>
      <c r="M205" s="720">
        <v>1</v>
      </c>
      <c r="N205" s="336">
        <f>L205*M205</f>
        <v>0</v>
      </c>
      <c r="P205" s="555">
        <f>SUM(L205)</f>
        <v>0</v>
      </c>
      <c r="Q205" s="673">
        <v>0</v>
      </c>
      <c r="R205" s="686">
        <f>SUM(N205*Q205)</f>
        <v>0</v>
      </c>
      <c r="S205" s="266">
        <f>SUM(N205-R205)</f>
        <v>0</v>
      </c>
      <c r="T205" s="293"/>
    </row>
    <row r="206" spans="2:20" ht="15.75" customHeight="1" x14ac:dyDescent="0.2">
      <c r="B206" s="102"/>
      <c r="C206" s="9"/>
      <c r="D206" s="9"/>
      <c r="E206" s="9"/>
      <c r="F206" s="85" t="s">
        <v>319</v>
      </c>
      <c r="G206" s="85" t="s">
        <v>306</v>
      </c>
      <c r="H206" s="27"/>
      <c r="I206" s="460" t="s">
        <v>189</v>
      </c>
      <c r="J206" s="463">
        <v>0</v>
      </c>
      <c r="K206" s="462">
        <f>N$3</f>
        <v>1</v>
      </c>
      <c r="L206" s="503">
        <f t="shared" si="34"/>
        <v>0</v>
      </c>
      <c r="M206" s="720">
        <v>1</v>
      </c>
      <c r="N206" s="336">
        <f>L206*M206</f>
        <v>0</v>
      </c>
      <c r="P206" s="555">
        <f>SUM(L206)</f>
        <v>0</v>
      </c>
      <c r="Q206" s="673">
        <v>0</v>
      </c>
      <c r="R206" s="686">
        <f>SUM(N206*Q206)</f>
        <v>0</v>
      </c>
      <c r="S206" s="266">
        <f>SUM(N206-R206)</f>
        <v>0</v>
      </c>
      <c r="T206" s="293"/>
    </row>
    <row r="207" spans="2:20" ht="15.75" customHeight="1" x14ac:dyDescent="0.2">
      <c r="B207" s="102"/>
      <c r="C207" s="9"/>
      <c r="D207" s="9"/>
      <c r="E207" s="85" t="s">
        <v>320</v>
      </c>
      <c r="F207" s="85" t="s">
        <v>321</v>
      </c>
      <c r="G207" s="9"/>
      <c r="H207" s="27"/>
      <c r="I207" s="460" t="s">
        <v>83</v>
      </c>
      <c r="J207" s="463">
        <v>0</v>
      </c>
      <c r="K207" s="462">
        <f>N$3</f>
        <v>1</v>
      </c>
      <c r="L207" s="503">
        <f t="shared" si="34"/>
        <v>0</v>
      </c>
      <c r="M207" s="720">
        <v>1</v>
      </c>
      <c r="N207" s="336">
        <f>L207*M207</f>
        <v>0</v>
      </c>
      <c r="P207" s="555">
        <f>SUM(L207)</f>
        <v>0</v>
      </c>
      <c r="Q207" s="673">
        <v>0</v>
      </c>
      <c r="R207" s="686">
        <f>SUM(N207*Q207)</f>
        <v>0</v>
      </c>
      <c r="S207" s="266">
        <f>SUM(N207-R207)</f>
        <v>0</v>
      </c>
      <c r="T207" s="293"/>
    </row>
    <row r="208" spans="2:20" ht="68.25" customHeight="1" x14ac:dyDescent="0.2">
      <c r="B208" s="102"/>
      <c r="C208" s="9"/>
      <c r="D208" s="9"/>
      <c r="E208" s="9"/>
      <c r="F208" s="1085" t="s">
        <v>695</v>
      </c>
      <c r="G208" s="1086"/>
      <c r="H208" s="1086"/>
      <c r="I208" s="460"/>
      <c r="J208" s="463"/>
      <c r="K208" s="462"/>
      <c r="L208" s="662"/>
      <c r="M208" s="720"/>
      <c r="N208" s="336"/>
      <c r="P208" s="554"/>
      <c r="Q208" s="672"/>
      <c r="R208" s="688"/>
      <c r="S208" s="271"/>
      <c r="T208" s="292"/>
    </row>
    <row r="209" spans="2:20" ht="15.75" customHeight="1" x14ac:dyDescent="0.2">
      <c r="B209" s="102"/>
      <c r="C209" s="84" t="s">
        <v>322</v>
      </c>
      <c r="D209" s="63"/>
      <c r="E209" s="63"/>
      <c r="F209" s="61"/>
      <c r="G209" s="63"/>
      <c r="H209" s="433"/>
      <c r="I209" s="469"/>
      <c r="J209" s="472"/>
      <c r="K209" s="471"/>
      <c r="L209" s="658"/>
      <c r="M209" s="1023"/>
      <c r="N209" s="287">
        <f>N210+N215+N229</f>
        <v>0</v>
      </c>
      <c r="P209" s="552"/>
      <c r="Q209" s="670"/>
      <c r="R209" s="689">
        <f>R210+R215+R229</f>
        <v>0</v>
      </c>
      <c r="S209" s="318">
        <f>S210+S215+S229</f>
        <v>0</v>
      </c>
      <c r="T209" s="666"/>
    </row>
    <row r="210" spans="2:20" ht="15.75" customHeight="1" x14ac:dyDescent="0.2">
      <c r="B210" s="102"/>
      <c r="C210" s="9"/>
      <c r="D210" s="110" t="s">
        <v>323</v>
      </c>
      <c r="E210" s="110"/>
      <c r="F210" s="116"/>
      <c r="G210" s="118"/>
      <c r="H210" s="434"/>
      <c r="I210" s="473"/>
      <c r="J210" s="476"/>
      <c r="K210" s="475"/>
      <c r="L210" s="659"/>
      <c r="M210" s="1024"/>
      <c r="N210" s="286">
        <f>SUM(N211:N214)</f>
        <v>0</v>
      </c>
      <c r="P210" s="559"/>
      <c r="Q210" s="678"/>
      <c r="R210" s="685">
        <f>SUM(R211:R214)</f>
        <v>0</v>
      </c>
      <c r="S210" s="316">
        <f>SUM(S211:S214)</f>
        <v>0</v>
      </c>
      <c r="T210" s="296"/>
    </row>
    <row r="211" spans="2:20" ht="15.75" customHeight="1" x14ac:dyDescent="0.2">
      <c r="B211" s="102"/>
      <c r="C211" s="9"/>
      <c r="D211" s="9"/>
      <c r="E211" s="85" t="s">
        <v>324</v>
      </c>
      <c r="F211" s="85" t="s">
        <v>325</v>
      </c>
      <c r="G211" s="9"/>
      <c r="H211" s="27"/>
      <c r="I211" s="460"/>
      <c r="J211" s="463"/>
      <c r="K211" s="462"/>
      <c r="L211" s="662"/>
      <c r="M211" s="720"/>
      <c r="N211" s="336"/>
      <c r="P211" s="554"/>
      <c r="Q211" s="672"/>
      <c r="R211" s="688"/>
      <c r="S211" s="271"/>
      <c r="T211" s="292"/>
    </row>
    <row r="212" spans="2:20" ht="66.75" customHeight="1" x14ac:dyDescent="0.2">
      <c r="B212" s="102"/>
      <c r="C212" s="9"/>
      <c r="D212" s="9"/>
      <c r="E212" s="9"/>
      <c r="F212" s="1085" t="s">
        <v>654</v>
      </c>
      <c r="G212" s="1086"/>
      <c r="H212" s="1086"/>
      <c r="I212" s="460"/>
      <c r="J212" s="463"/>
      <c r="K212" s="462"/>
      <c r="L212" s="662"/>
      <c r="M212" s="720"/>
      <c r="N212" s="336"/>
      <c r="P212" s="554"/>
      <c r="Q212" s="672"/>
      <c r="R212" s="688"/>
      <c r="S212" s="271"/>
      <c r="T212" s="292"/>
    </row>
    <row r="213" spans="2:20" ht="15.75" customHeight="1" x14ac:dyDescent="0.2">
      <c r="B213" s="102"/>
      <c r="C213" s="9"/>
      <c r="D213" s="9"/>
      <c r="E213" s="9"/>
      <c r="F213" s="85" t="s">
        <v>326</v>
      </c>
      <c r="G213" s="85" t="s">
        <v>327</v>
      </c>
      <c r="H213" s="109"/>
      <c r="I213" s="460" t="s">
        <v>83</v>
      </c>
      <c r="J213" s="463">
        <v>0</v>
      </c>
      <c r="K213" s="462">
        <f>N$3</f>
        <v>1</v>
      </c>
      <c r="L213" s="503">
        <f t="shared" ref="L213:L230" si="35">J213*K213</f>
        <v>0</v>
      </c>
      <c r="M213" s="720">
        <v>1</v>
      </c>
      <c r="N213" s="336">
        <f>L213*M213</f>
        <v>0</v>
      </c>
      <c r="P213" s="555">
        <f>SUM(L213)</f>
        <v>0</v>
      </c>
      <c r="Q213" s="673">
        <v>0</v>
      </c>
      <c r="R213" s="686">
        <f>SUM(N213*Q213)</f>
        <v>0</v>
      </c>
      <c r="S213" s="266">
        <f>SUM(N213-R213)</f>
        <v>0</v>
      </c>
      <c r="T213" s="293"/>
    </row>
    <row r="214" spans="2:20" ht="15.75" customHeight="1" x14ac:dyDescent="0.2">
      <c r="B214" s="102"/>
      <c r="C214" s="9"/>
      <c r="D214" s="9"/>
      <c r="E214" s="9"/>
      <c r="F214" s="85" t="s">
        <v>328</v>
      </c>
      <c r="G214" s="85" t="s">
        <v>329</v>
      </c>
      <c r="H214" s="27"/>
      <c r="I214" s="460" t="s">
        <v>83</v>
      </c>
      <c r="J214" s="463">
        <v>0</v>
      </c>
      <c r="K214" s="462">
        <f>N$3</f>
        <v>1</v>
      </c>
      <c r="L214" s="503">
        <f t="shared" si="35"/>
        <v>0</v>
      </c>
      <c r="M214" s="720">
        <v>1</v>
      </c>
      <c r="N214" s="336">
        <f>L214*M214</f>
        <v>0</v>
      </c>
      <c r="P214" s="555">
        <f>SUM(L214)</f>
        <v>0</v>
      </c>
      <c r="Q214" s="673">
        <v>0</v>
      </c>
      <c r="R214" s="686">
        <f>SUM(N214*Q214)</f>
        <v>0</v>
      </c>
      <c r="S214" s="266">
        <f>SUM(N214-R214)</f>
        <v>0</v>
      </c>
      <c r="T214" s="293"/>
    </row>
    <row r="215" spans="2:20" ht="15.75" customHeight="1" x14ac:dyDescent="0.2">
      <c r="B215" s="102"/>
      <c r="C215" s="9"/>
      <c r="D215" s="110" t="s">
        <v>330</v>
      </c>
      <c r="E215" s="110"/>
      <c r="F215" s="116"/>
      <c r="G215" s="118"/>
      <c r="H215" s="434"/>
      <c r="I215" s="473"/>
      <c r="J215" s="476"/>
      <c r="K215" s="475"/>
      <c r="L215" s="659"/>
      <c r="M215" s="1024"/>
      <c r="N215" s="286">
        <f>SUM(N216:N228)</f>
        <v>0</v>
      </c>
      <c r="P215" s="559"/>
      <c r="Q215" s="678"/>
      <c r="R215" s="685">
        <f>SUM(R216:R228)</f>
        <v>0</v>
      </c>
      <c r="S215" s="316">
        <f>SUM(S216:S228)</f>
        <v>0</v>
      </c>
      <c r="T215" s="296"/>
    </row>
    <row r="216" spans="2:20" ht="15.75" customHeight="1" x14ac:dyDescent="0.2">
      <c r="B216" s="102"/>
      <c r="C216" s="9"/>
      <c r="D216" s="9"/>
      <c r="E216" s="85" t="s">
        <v>331</v>
      </c>
      <c r="F216" s="85" t="s">
        <v>332</v>
      </c>
      <c r="G216" s="9"/>
      <c r="H216" s="27"/>
      <c r="I216" s="460" t="s">
        <v>87</v>
      </c>
      <c r="J216" s="463">
        <v>0</v>
      </c>
      <c r="K216" s="462">
        <f>N$3</f>
        <v>1</v>
      </c>
      <c r="L216" s="503">
        <f t="shared" si="35"/>
        <v>0</v>
      </c>
      <c r="M216" s="720">
        <v>1</v>
      </c>
      <c r="N216" s="336">
        <f>L216*M216</f>
        <v>0</v>
      </c>
      <c r="P216" s="555">
        <f>SUM(L216)</f>
        <v>0</v>
      </c>
      <c r="Q216" s="673">
        <v>0</v>
      </c>
      <c r="R216" s="686">
        <f>SUM(N216*Q216)</f>
        <v>0</v>
      </c>
      <c r="S216" s="266">
        <f>SUM(N216-R216)</f>
        <v>0</v>
      </c>
      <c r="T216" s="293"/>
    </row>
    <row r="217" spans="2:20" ht="69" customHeight="1" x14ac:dyDescent="0.2">
      <c r="B217" s="102"/>
      <c r="C217" s="9"/>
      <c r="D217" s="9"/>
      <c r="E217" s="9"/>
      <c r="F217" s="1085" t="s">
        <v>655</v>
      </c>
      <c r="G217" s="1086"/>
      <c r="H217" s="1086"/>
      <c r="I217" s="460"/>
      <c r="J217" s="463"/>
      <c r="K217" s="462"/>
      <c r="L217" s="503"/>
      <c r="M217" s="720"/>
      <c r="N217" s="336"/>
      <c r="P217" s="554"/>
      <c r="Q217" s="672"/>
      <c r="R217" s="688"/>
      <c r="S217" s="271"/>
      <c r="T217" s="292"/>
    </row>
    <row r="218" spans="2:20" ht="15.75" customHeight="1" x14ac:dyDescent="0.2">
      <c r="B218" s="102"/>
      <c r="C218" s="9"/>
      <c r="D218" s="9"/>
      <c r="E218" s="85" t="s">
        <v>333</v>
      </c>
      <c r="F218" s="85" t="s">
        <v>334</v>
      </c>
      <c r="G218" s="9"/>
      <c r="H218" s="27"/>
      <c r="I218" s="460"/>
      <c r="J218" s="463"/>
      <c r="K218" s="462"/>
      <c r="L218" s="503"/>
      <c r="M218" s="720"/>
      <c r="N218" s="336"/>
      <c r="P218" s="554"/>
      <c r="Q218" s="672"/>
      <c r="R218" s="688"/>
      <c r="S218" s="271"/>
      <c r="T218" s="292"/>
    </row>
    <row r="219" spans="2:20" ht="72" customHeight="1" x14ac:dyDescent="0.2">
      <c r="B219" s="102"/>
      <c r="C219" s="9"/>
      <c r="D219" s="9"/>
      <c r="E219" s="9"/>
      <c r="F219" s="1085" t="s">
        <v>656</v>
      </c>
      <c r="G219" s="1086"/>
      <c r="H219" s="1086"/>
      <c r="I219" s="460"/>
      <c r="J219" s="463"/>
      <c r="K219" s="462"/>
      <c r="L219" s="503"/>
      <c r="M219" s="720"/>
      <c r="N219" s="336"/>
      <c r="P219" s="554"/>
      <c r="Q219" s="672"/>
      <c r="R219" s="688"/>
      <c r="S219" s="271"/>
      <c r="T219" s="292"/>
    </row>
    <row r="220" spans="2:20" ht="15.75" customHeight="1" x14ac:dyDescent="0.2">
      <c r="B220" s="102"/>
      <c r="C220" s="9"/>
      <c r="D220" s="9"/>
      <c r="E220" s="9"/>
      <c r="F220" s="85" t="s">
        <v>335</v>
      </c>
      <c r="G220" s="85" t="s">
        <v>336</v>
      </c>
      <c r="H220" s="109"/>
      <c r="I220" s="460" t="s">
        <v>83</v>
      </c>
      <c r="J220" s="463">
        <v>0</v>
      </c>
      <c r="K220" s="462">
        <f>N$3</f>
        <v>1</v>
      </c>
      <c r="L220" s="503">
        <f t="shared" si="35"/>
        <v>0</v>
      </c>
      <c r="M220" s="720">
        <v>1</v>
      </c>
      <c r="N220" s="336">
        <f>L220*M220</f>
        <v>0</v>
      </c>
      <c r="P220" s="555">
        <f>SUM(L220)</f>
        <v>0</v>
      </c>
      <c r="Q220" s="673">
        <v>0</v>
      </c>
      <c r="R220" s="686">
        <f>SUM(N220*Q220)</f>
        <v>0</v>
      </c>
      <c r="S220" s="266">
        <f>SUM(N220-R220)</f>
        <v>0</v>
      </c>
      <c r="T220" s="293"/>
    </row>
    <row r="221" spans="2:20" ht="15.75" customHeight="1" x14ac:dyDescent="0.2">
      <c r="B221" s="102"/>
      <c r="C221" s="9"/>
      <c r="D221" s="9"/>
      <c r="E221" s="9"/>
      <c r="F221" s="85" t="s">
        <v>337</v>
      </c>
      <c r="G221" s="20" t="s">
        <v>338</v>
      </c>
      <c r="H221" s="109"/>
      <c r="I221" s="460" t="s">
        <v>83</v>
      </c>
      <c r="J221" s="463">
        <v>0</v>
      </c>
      <c r="K221" s="462">
        <f>N$3</f>
        <v>1</v>
      </c>
      <c r="L221" s="503">
        <f t="shared" si="35"/>
        <v>0</v>
      </c>
      <c r="M221" s="720">
        <v>1</v>
      </c>
      <c r="N221" s="336">
        <f>L221*M221</f>
        <v>0</v>
      </c>
      <c r="P221" s="555">
        <f>SUM(L221)</f>
        <v>0</v>
      </c>
      <c r="Q221" s="673">
        <v>0</v>
      </c>
      <c r="R221" s="686">
        <f>SUM(N221*Q221)</f>
        <v>0</v>
      </c>
      <c r="S221" s="266">
        <f>SUM(N221-R221)</f>
        <v>0</v>
      </c>
      <c r="T221" s="293"/>
    </row>
    <row r="222" spans="2:20" ht="15.75" customHeight="1" x14ac:dyDescent="0.2">
      <c r="B222" s="102"/>
      <c r="C222" s="9"/>
      <c r="D222" s="9"/>
      <c r="E222" s="85" t="s">
        <v>339</v>
      </c>
      <c r="F222" s="85" t="s">
        <v>340</v>
      </c>
      <c r="G222" s="9"/>
      <c r="H222" s="27"/>
      <c r="I222" s="460"/>
      <c r="J222" s="463"/>
      <c r="K222" s="462"/>
      <c r="L222" s="503"/>
      <c r="M222" s="720"/>
      <c r="N222" s="336"/>
      <c r="P222" s="554"/>
      <c r="Q222" s="672"/>
      <c r="R222" s="688"/>
      <c r="S222" s="271"/>
      <c r="T222" s="292"/>
    </row>
    <row r="223" spans="2:20" ht="63" customHeight="1" x14ac:dyDescent="0.2">
      <c r="B223" s="102"/>
      <c r="C223" s="9"/>
      <c r="D223" s="9"/>
      <c r="E223" s="9"/>
      <c r="F223" s="1085" t="s">
        <v>657</v>
      </c>
      <c r="G223" s="1086"/>
      <c r="H223" s="1086"/>
      <c r="I223" s="460"/>
      <c r="J223" s="463"/>
      <c r="K223" s="462"/>
      <c r="L223" s="503"/>
      <c r="M223" s="720"/>
      <c r="N223" s="336"/>
      <c r="P223" s="554"/>
      <c r="Q223" s="672"/>
      <c r="R223" s="688"/>
      <c r="S223" s="271"/>
      <c r="T223" s="292"/>
    </row>
    <row r="224" spans="2:20" ht="15.75" customHeight="1" x14ac:dyDescent="0.2">
      <c r="B224" s="102"/>
      <c r="C224" s="9"/>
      <c r="D224" s="9"/>
      <c r="E224" s="9"/>
      <c r="F224" s="85" t="s">
        <v>341</v>
      </c>
      <c r="G224" s="85" t="s">
        <v>342</v>
      </c>
      <c r="H224" s="109"/>
      <c r="I224" s="460" t="s">
        <v>83</v>
      </c>
      <c r="J224" s="463">
        <v>0</v>
      </c>
      <c r="K224" s="462">
        <f>N$3</f>
        <v>1</v>
      </c>
      <c r="L224" s="503">
        <f t="shared" si="35"/>
        <v>0</v>
      </c>
      <c r="M224" s="720">
        <v>1</v>
      </c>
      <c r="N224" s="336">
        <f>L224*M224</f>
        <v>0</v>
      </c>
      <c r="P224" s="555">
        <f>SUM(L224)</f>
        <v>0</v>
      </c>
      <c r="Q224" s="673">
        <v>0</v>
      </c>
      <c r="R224" s="686">
        <f>SUM(N224*Q224)</f>
        <v>0</v>
      </c>
      <c r="S224" s="266">
        <f>SUM(N224-R224)</f>
        <v>0</v>
      </c>
      <c r="T224" s="293"/>
    </row>
    <row r="225" spans="2:20" ht="15.75" customHeight="1" x14ac:dyDescent="0.2">
      <c r="B225" s="102"/>
      <c r="C225" s="9"/>
      <c r="D225" s="9"/>
      <c r="E225" s="9"/>
      <c r="F225" s="85" t="s">
        <v>343</v>
      </c>
      <c r="G225" s="85" t="s">
        <v>344</v>
      </c>
      <c r="H225" s="109"/>
      <c r="I225" s="460" t="s">
        <v>83</v>
      </c>
      <c r="J225" s="463">
        <v>0</v>
      </c>
      <c r="K225" s="462">
        <f>N$3</f>
        <v>1</v>
      </c>
      <c r="L225" s="503">
        <f t="shared" si="35"/>
        <v>0</v>
      </c>
      <c r="M225" s="720">
        <v>1</v>
      </c>
      <c r="N225" s="336">
        <f>L225*M225</f>
        <v>0</v>
      </c>
      <c r="P225" s="555">
        <f>SUM(L225)</f>
        <v>0</v>
      </c>
      <c r="Q225" s="673">
        <v>0</v>
      </c>
      <c r="R225" s="686">
        <f>SUM(N225*Q225)</f>
        <v>0</v>
      </c>
      <c r="S225" s="266">
        <f>SUM(N225-R225)</f>
        <v>0</v>
      </c>
      <c r="T225" s="293"/>
    </row>
    <row r="226" spans="2:20" ht="15.75" customHeight="1" x14ac:dyDescent="0.2">
      <c r="B226" s="102"/>
      <c r="C226" s="9"/>
      <c r="D226" s="9"/>
      <c r="E226" s="85" t="s">
        <v>345</v>
      </c>
      <c r="F226" s="85" t="s">
        <v>346</v>
      </c>
      <c r="G226" s="9"/>
      <c r="H226" s="27"/>
      <c r="I226" s="460"/>
      <c r="J226" s="463"/>
      <c r="K226" s="462"/>
      <c r="L226" s="503"/>
      <c r="M226" s="720"/>
      <c r="N226" s="336"/>
      <c r="P226" s="554"/>
      <c r="Q226" s="672"/>
      <c r="R226" s="688"/>
      <c r="S226" s="271"/>
      <c r="T226" s="292"/>
    </row>
    <row r="227" spans="2:20" ht="54" customHeight="1" x14ac:dyDescent="0.2">
      <c r="B227" s="102"/>
      <c r="C227" s="9"/>
      <c r="D227" s="9"/>
      <c r="E227" s="9"/>
      <c r="F227" s="1085" t="s">
        <v>658</v>
      </c>
      <c r="G227" s="1086"/>
      <c r="H227" s="1086"/>
      <c r="I227" s="460"/>
      <c r="J227" s="463"/>
      <c r="K227" s="462"/>
      <c r="L227" s="503"/>
      <c r="M227" s="720"/>
      <c r="N227" s="336"/>
      <c r="P227" s="554"/>
      <c r="Q227" s="672"/>
      <c r="R227" s="688"/>
      <c r="S227" s="271"/>
      <c r="T227" s="292"/>
    </row>
    <row r="228" spans="2:20" ht="15.75" customHeight="1" x14ac:dyDescent="0.2">
      <c r="B228" s="102"/>
      <c r="C228" s="9"/>
      <c r="D228" s="9"/>
      <c r="E228" s="9"/>
      <c r="F228" s="85" t="s">
        <v>347</v>
      </c>
      <c r="G228" s="85" t="s">
        <v>348</v>
      </c>
      <c r="H228" s="109"/>
      <c r="I228" s="460" t="s">
        <v>87</v>
      </c>
      <c r="J228" s="463">
        <v>0</v>
      </c>
      <c r="K228" s="462">
        <f>N$3</f>
        <v>1</v>
      </c>
      <c r="L228" s="503">
        <f t="shared" si="35"/>
        <v>0</v>
      </c>
      <c r="M228" s="720">
        <v>1</v>
      </c>
      <c r="N228" s="336">
        <f>L228*M228</f>
        <v>0</v>
      </c>
      <c r="P228" s="555">
        <f>SUM(L228)</f>
        <v>0</v>
      </c>
      <c r="Q228" s="673">
        <v>0</v>
      </c>
      <c r="R228" s="686">
        <f>SUM(N228*Q228)</f>
        <v>0</v>
      </c>
      <c r="S228" s="266">
        <f>SUM(N228-R228)</f>
        <v>0</v>
      </c>
      <c r="T228" s="293"/>
    </row>
    <row r="229" spans="2:20" ht="15.75" customHeight="1" x14ac:dyDescent="0.2">
      <c r="B229" s="102"/>
      <c r="C229" s="9"/>
      <c r="D229" s="110" t="s">
        <v>349</v>
      </c>
      <c r="E229" s="110"/>
      <c r="F229" s="116"/>
      <c r="G229" s="118"/>
      <c r="H229" s="434"/>
      <c r="I229" s="473"/>
      <c r="J229" s="476"/>
      <c r="K229" s="475"/>
      <c r="L229" s="659"/>
      <c r="M229" s="1024"/>
      <c r="N229" s="286">
        <f>SUM(N230:N232)</f>
        <v>0</v>
      </c>
      <c r="P229" s="559"/>
      <c r="Q229" s="678"/>
      <c r="R229" s="685">
        <f>SUM(R230:R232)</f>
        <v>0</v>
      </c>
      <c r="S229" s="316">
        <f>SUM(S230:S232)</f>
        <v>0</v>
      </c>
      <c r="T229" s="296"/>
    </row>
    <row r="230" spans="2:20" ht="15.75" customHeight="1" x14ac:dyDescent="0.2">
      <c r="B230" s="102"/>
      <c r="C230" s="9"/>
      <c r="D230" s="9"/>
      <c r="E230" s="85" t="s">
        <v>350</v>
      </c>
      <c r="F230" s="85" t="s">
        <v>351</v>
      </c>
      <c r="G230" s="9"/>
      <c r="H230" s="27"/>
      <c r="I230" s="460" t="s">
        <v>87</v>
      </c>
      <c r="J230" s="463">
        <v>0</v>
      </c>
      <c r="K230" s="462">
        <f>N$3</f>
        <v>1</v>
      </c>
      <c r="L230" s="503">
        <f t="shared" si="35"/>
        <v>0</v>
      </c>
      <c r="M230" s="720">
        <v>1</v>
      </c>
      <c r="N230" s="336">
        <f>L230*M230</f>
        <v>0</v>
      </c>
      <c r="P230" s="555">
        <f>SUM(L230)</f>
        <v>0</v>
      </c>
      <c r="Q230" s="673">
        <v>0</v>
      </c>
      <c r="R230" s="686">
        <f>SUM(N230*Q230)</f>
        <v>0</v>
      </c>
      <c r="S230" s="266">
        <f>SUM(N230-R230)</f>
        <v>0</v>
      </c>
      <c r="T230" s="293"/>
    </row>
    <row r="231" spans="2:20" ht="69" customHeight="1" x14ac:dyDescent="0.2">
      <c r="B231" s="238"/>
      <c r="C231" s="239"/>
      <c r="D231" s="239"/>
      <c r="E231" s="239"/>
      <c r="F231" s="1115" t="s">
        <v>659</v>
      </c>
      <c r="G231" s="1116"/>
      <c r="H231" s="1116"/>
      <c r="I231" s="648"/>
      <c r="J231" s="649"/>
      <c r="K231" s="650"/>
      <c r="L231" s="663"/>
      <c r="M231" s="1032"/>
      <c r="N231" s="391"/>
      <c r="P231" s="562"/>
      <c r="Q231" s="679"/>
      <c r="R231" s="697"/>
      <c r="S231" s="322"/>
      <c r="T231" s="297"/>
    </row>
    <row r="232" spans="2:20" ht="15.75" customHeight="1" x14ac:dyDescent="0.2">
      <c r="B232" s="219"/>
      <c r="C232" s="220"/>
      <c r="D232" s="220"/>
      <c r="E232" s="220"/>
      <c r="F232" s="236"/>
      <c r="G232" s="220"/>
      <c r="H232" s="438"/>
      <c r="I232" s="490"/>
      <c r="J232" s="651"/>
      <c r="K232" s="492"/>
      <c r="L232" s="516"/>
      <c r="M232" s="1027"/>
      <c r="N232" s="522"/>
      <c r="P232" s="563"/>
      <c r="Q232" s="680"/>
      <c r="R232" s="698"/>
      <c r="S232" s="282"/>
      <c r="T232" s="291"/>
    </row>
    <row r="233" spans="2:20" ht="15.75" customHeight="1" x14ac:dyDescent="0.2">
      <c r="B233" s="104"/>
      <c r="C233" s="28"/>
      <c r="D233" s="28"/>
      <c r="E233" s="28"/>
      <c r="F233" s="29"/>
      <c r="G233" s="28"/>
      <c r="H233" s="351" t="s">
        <v>875</v>
      </c>
      <c r="I233" s="493"/>
      <c r="J233" s="494"/>
      <c r="K233" s="494"/>
      <c r="L233" s="517"/>
      <c r="M233" s="1028"/>
      <c r="N233" s="300">
        <f>N160+N109+N59+N6</f>
        <v>208.04</v>
      </c>
      <c r="P233" s="718" t="s">
        <v>874</v>
      </c>
      <c r="Q233" s="681"/>
      <c r="R233" s="699">
        <f>R160+R109+R59+R6</f>
        <v>0</v>
      </c>
      <c r="S233" s="323">
        <f>S160+S109+S59+S6</f>
        <v>208.04</v>
      </c>
      <c r="T233" s="299"/>
    </row>
    <row r="234" spans="2:20" ht="15.75" customHeight="1" x14ac:dyDescent="0.2">
      <c r="B234" s="106"/>
      <c r="C234" s="107"/>
      <c r="D234" s="107"/>
      <c r="E234" s="107"/>
      <c r="F234" s="108"/>
      <c r="G234" s="107"/>
      <c r="H234" s="352"/>
      <c r="I234" s="495"/>
      <c r="J234" s="497"/>
      <c r="K234" s="497"/>
      <c r="L234" s="518"/>
      <c r="M234" s="1029"/>
      <c r="N234" s="391"/>
      <c r="P234" s="564"/>
      <c r="Q234" s="682"/>
      <c r="R234" s="700"/>
      <c r="S234" s="276"/>
      <c r="T234" s="298"/>
    </row>
    <row r="235" spans="2:20" ht="15.75" customHeight="1" x14ac:dyDescent="0.2">
      <c r="B235" s="30"/>
      <c r="C235" s="31"/>
      <c r="D235" s="31"/>
      <c r="E235" s="31"/>
      <c r="F235" s="32"/>
      <c r="G235" s="31"/>
      <c r="H235" s="31"/>
      <c r="I235" s="33"/>
      <c r="J235" s="92"/>
      <c r="K235" s="92"/>
      <c r="M235" s="986"/>
      <c r="N235" s="93"/>
    </row>
  </sheetData>
  <mergeCells count="80">
    <mergeCell ref="P2:T2"/>
    <mergeCell ref="P3:T3"/>
    <mergeCell ref="B2:L2"/>
    <mergeCell ref="G7:H7"/>
    <mergeCell ref="B3:L3"/>
    <mergeCell ref="G4:H4"/>
    <mergeCell ref="G5:H5"/>
    <mergeCell ref="G6:H6"/>
    <mergeCell ref="G11:H11"/>
    <mergeCell ref="G13:H13"/>
    <mergeCell ref="G15:H15"/>
    <mergeCell ref="G18:H18"/>
    <mergeCell ref="G20:H20"/>
    <mergeCell ref="G49:H49"/>
    <mergeCell ref="G22:H22"/>
    <mergeCell ref="G25:H25"/>
    <mergeCell ref="G29:H29"/>
    <mergeCell ref="G31:H31"/>
    <mergeCell ref="G33:H33"/>
    <mergeCell ref="G36:H36"/>
    <mergeCell ref="G38:H38"/>
    <mergeCell ref="G40:H40"/>
    <mergeCell ref="F43:H43"/>
    <mergeCell ref="G45:H45"/>
    <mergeCell ref="F47:H47"/>
    <mergeCell ref="G84:H84"/>
    <mergeCell ref="G51:H51"/>
    <mergeCell ref="G56:H56"/>
    <mergeCell ref="G58:H58"/>
    <mergeCell ref="G64:H64"/>
    <mergeCell ref="G66:H66"/>
    <mergeCell ref="G69:H69"/>
    <mergeCell ref="G73:H73"/>
    <mergeCell ref="G75:H75"/>
    <mergeCell ref="G80:H80"/>
    <mergeCell ref="G82:H82"/>
    <mergeCell ref="G125:H125"/>
    <mergeCell ref="G86:H86"/>
    <mergeCell ref="G89:H89"/>
    <mergeCell ref="F92:H92"/>
    <mergeCell ref="F96:H96"/>
    <mergeCell ref="F101:H101"/>
    <mergeCell ref="F103:H103"/>
    <mergeCell ref="F106:H106"/>
    <mergeCell ref="G114:H114"/>
    <mergeCell ref="G116:H116"/>
    <mergeCell ref="G121:H121"/>
    <mergeCell ref="G123:H123"/>
    <mergeCell ref="G156:H156"/>
    <mergeCell ref="G127:H127"/>
    <mergeCell ref="G129:H129"/>
    <mergeCell ref="G132:H132"/>
    <mergeCell ref="G134:H134"/>
    <mergeCell ref="G136:H136"/>
    <mergeCell ref="G138:H138"/>
    <mergeCell ref="G140:H140"/>
    <mergeCell ref="F143:H143"/>
    <mergeCell ref="G146:H146"/>
    <mergeCell ref="G149:H149"/>
    <mergeCell ref="G152:H152"/>
    <mergeCell ref="F201:H201"/>
    <mergeCell ref="G159:H159"/>
    <mergeCell ref="F164:H164"/>
    <mergeCell ref="F166:H166"/>
    <mergeCell ref="F168:H168"/>
    <mergeCell ref="F170:H170"/>
    <mergeCell ref="F174:H174"/>
    <mergeCell ref="F177:H177"/>
    <mergeCell ref="F182:H182"/>
    <mergeCell ref="F187:H187"/>
    <mergeCell ref="F192:H192"/>
    <mergeCell ref="F197:H197"/>
    <mergeCell ref="F227:H227"/>
    <mergeCell ref="F231:H231"/>
    <mergeCell ref="F204:H204"/>
    <mergeCell ref="F208:H208"/>
    <mergeCell ref="F212:H212"/>
    <mergeCell ref="F217:H217"/>
    <mergeCell ref="F219:H219"/>
    <mergeCell ref="F223:H223"/>
  </mergeCells>
  <printOptions horizontalCentered="1"/>
  <pageMargins left="0.39370078740157483" right="0.39370078740157483" top="0.39370078740157483" bottom="0.39370078740157483" header="0.31496062992125984" footer="0.31496062992125984"/>
  <pageSetup paperSize="119" scale="69" fitToHeight="0" orientation="landscape" horizontalDpi="1200" r:id="rId1"/>
  <headerFooter>
    <oddFooter>&amp;CPage &amp;P/&amp;N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GUIDE</vt:lpstr>
      <vt:lpstr>RECAPITULATIF</vt:lpstr>
      <vt:lpstr>1-BA-(9x50)</vt:lpstr>
      <vt:lpstr>2-BA-(6x50)</vt:lpstr>
      <vt:lpstr>3-BA-(4x75)</vt:lpstr>
      <vt:lpstr>4-MC-(3x50)</vt:lpstr>
      <vt:lpstr>5-MC-(2x50)</vt:lpstr>
      <vt:lpstr>6-SAN_1 BLOC FILLES</vt:lpstr>
      <vt:lpstr>7-SAN_1 BLOC GARCONS</vt:lpstr>
      <vt:lpstr>8-CAFETERIA</vt:lpstr>
      <vt:lpstr>09-AM-EXT</vt:lpstr>
      <vt:lpstr>'09-AM-EXT'!Print_Area</vt:lpstr>
      <vt:lpstr>'1-BA-(9x50)'!Print_Area</vt:lpstr>
      <vt:lpstr>'2-BA-(6x50)'!Print_Area</vt:lpstr>
      <vt:lpstr>'3-BA-(4x75)'!Print_Area</vt:lpstr>
      <vt:lpstr>'4-MC-(3x50)'!Print_Area</vt:lpstr>
      <vt:lpstr>'5-MC-(2x50)'!Print_Area</vt:lpstr>
      <vt:lpstr>'6-SAN_1 BLOC FILLES'!Print_Area</vt:lpstr>
      <vt:lpstr>'7-SAN_1 BLOC GARCONS'!Print_Area</vt:lpstr>
      <vt:lpstr>'8-CAFETERIA'!Print_Area</vt:lpstr>
      <vt:lpstr>RECAPITULATIF!Print_Area</vt:lpstr>
      <vt:lpstr>'09-AM-EXT'!Print_Titles</vt:lpstr>
      <vt:lpstr>'1-BA-(9x50)'!Print_Titles</vt:lpstr>
      <vt:lpstr>'2-BA-(6x50)'!Print_Titles</vt:lpstr>
      <vt:lpstr>'3-BA-(4x75)'!Print_Titles</vt:lpstr>
      <vt:lpstr>'4-MC-(3x50)'!Print_Titles</vt:lpstr>
      <vt:lpstr>'5-MC-(2x50)'!Print_Titles</vt:lpstr>
      <vt:lpstr>'6-SAN_1 BLOC FILLES'!Print_Titles</vt:lpstr>
      <vt:lpstr>'7-SAN_1 BLOC GARCONS'!Print_Titles</vt:lpstr>
      <vt:lpstr>'8-CAFETERIA'!Print_Titles</vt:lpstr>
      <vt:lpstr>RECAPITULATIF!Print_Titles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Tri-Service Modified Uniformat</dc:title>
  <dc:subject>cost estimating</dc:subject>
  <dc:creator>Department of Veterans Affairs</dc:creator>
  <cp:lastModifiedBy>Ubertini, Christian Mario</cp:lastModifiedBy>
  <cp:lastPrinted>2019-01-14T15:01:37Z</cp:lastPrinted>
  <dcterms:created xsi:type="dcterms:W3CDTF">2013-06-12T09:32:39Z</dcterms:created>
  <dcterms:modified xsi:type="dcterms:W3CDTF">2020-02-10T18:22:28Z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ies>
</file>